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30契約\91淀屋橋総合会計\63営業ツール\21  ★賃貸不動産オーナー向け（小冊子）\"/>
    </mc:Choice>
  </mc:AlternateContent>
  <xr:revisionPtr revIDLastSave="0" documentId="13_ncr:1_{E9F3B9FD-0330-4C17-B557-522DC34BE4E6}" xr6:coauthVersionLast="45" xr6:coauthVersionMax="45" xr10:uidLastSave="{00000000-0000-0000-0000-000000000000}"/>
  <bookViews>
    <workbookView xWindow="-120" yWindow="-120" windowWidth="29040" windowHeight="15840" xr2:uid="{37880A37-F823-4610-A993-745C1FD810A5}"/>
  </bookViews>
  <sheets>
    <sheet name="科目設定" sheetId="2" r:id="rId1"/>
    <sheet name="初期投資" sheetId="1" r:id="rId2"/>
    <sheet name="損益計画・資金計画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8" i="3" l="1"/>
  <c r="X38" i="3"/>
  <c r="W38" i="3"/>
  <c r="V38" i="3"/>
  <c r="U38" i="3"/>
  <c r="T38" i="3"/>
  <c r="S38" i="3"/>
  <c r="R38" i="3"/>
  <c r="Q38" i="3"/>
  <c r="P38" i="3"/>
  <c r="O38" i="3"/>
  <c r="AA38" i="3" s="1"/>
  <c r="AA59" i="3"/>
  <c r="AA58" i="3"/>
  <c r="AA55" i="3"/>
  <c r="AA54" i="3"/>
  <c r="AA53" i="3"/>
  <c r="AA52" i="3"/>
  <c r="AA57" i="3" s="1"/>
  <c r="AA49" i="3"/>
  <c r="AA48" i="3"/>
  <c r="AA45" i="3"/>
  <c r="AA44" i="3"/>
  <c r="AA47" i="3" s="1"/>
  <c r="AA35" i="3"/>
  <c r="AA26" i="3"/>
  <c r="AA32" i="3"/>
  <c r="AA31" i="3"/>
  <c r="AA28" i="3"/>
  <c r="AA27" i="3"/>
  <c r="AA23" i="3"/>
  <c r="AA22" i="3"/>
  <c r="AA21" i="3"/>
  <c r="AA20" i="3"/>
  <c r="AA19" i="3"/>
  <c r="AA18" i="3"/>
  <c r="AA17" i="3"/>
  <c r="AA16" i="3"/>
  <c r="AA25" i="3" s="1"/>
  <c r="AA13" i="3"/>
  <c r="AA12" i="3"/>
  <c r="AA11" i="3"/>
  <c r="AA10" i="3"/>
  <c r="AA15" i="3" s="1"/>
  <c r="Z15" i="3"/>
  <c r="Z26" i="3" s="1"/>
  <c r="Z35" i="3" s="1"/>
  <c r="Z25" i="3"/>
  <c r="Z30" i="3"/>
  <c r="AA30" i="3"/>
  <c r="Z34" i="3"/>
  <c r="AA34" i="3"/>
  <c r="Z36" i="3"/>
  <c r="AA36" i="3"/>
  <c r="Z47" i="3"/>
  <c r="Z51" i="3"/>
  <c r="AA51" i="3"/>
  <c r="Z57" i="3"/>
  <c r="Z61" i="3"/>
  <c r="AA61" i="3"/>
  <c r="AA62" i="3"/>
  <c r="Z68" i="3"/>
  <c r="E44" i="3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Z37" i="3" l="1"/>
  <c r="Z39" i="3"/>
  <c r="Z40" i="3" s="1"/>
  <c r="Z64" i="3" s="1"/>
  <c r="Z65" i="3" s="1"/>
  <c r="H62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J57" i="3"/>
  <c r="I57" i="3"/>
  <c r="H57" i="3"/>
  <c r="G57" i="3"/>
  <c r="F57" i="3"/>
  <c r="E57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F36" i="3"/>
  <c r="J62" i="3"/>
  <c r="I62" i="3"/>
  <c r="F61" i="3"/>
  <c r="G61" i="3"/>
  <c r="H61" i="3"/>
  <c r="I61" i="3"/>
  <c r="J61" i="3"/>
  <c r="J47" i="3"/>
  <c r="I47" i="3"/>
  <c r="H47" i="3"/>
  <c r="G47" i="3"/>
  <c r="F47" i="3"/>
  <c r="G51" i="3"/>
  <c r="H51" i="3"/>
  <c r="I51" i="3"/>
  <c r="J51" i="3"/>
  <c r="F51" i="3"/>
  <c r="E61" i="3"/>
  <c r="E51" i="3"/>
  <c r="E68" i="3" s="1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P25" i="3"/>
  <c r="Q25" i="3"/>
  <c r="R25" i="3"/>
  <c r="S25" i="3"/>
  <c r="T25" i="3"/>
  <c r="U25" i="3"/>
  <c r="V25" i="3"/>
  <c r="W25" i="3"/>
  <c r="X25" i="3"/>
  <c r="Y25" i="3"/>
  <c r="P30" i="3"/>
  <c r="Q30" i="3"/>
  <c r="R30" i="3"/>
  <c r="S30" i="3"/>
  <c r="T30" i="3"/>
  <c r="U30" i="3"/>
  <c r="V30" i="3"/>
  <c r="W30" i="3"/>
  <c r="X30" i="3"/>
  <c r="Y30" i="3"/>
  <c r="P34" i="3"/>
  <c r="Q34" i="3"/>
  <c r="R34" i="3"/>
  <c r="S34" i="3"/>
  <c r="T34" i="3"/>
  <c r="U34" i="3"/>
  <c r="V34" i="3"/>
  <c r="W34" i="3"/>
  <c r="X34" i="3"/>
  <c r="Y34" i="3"/>
  <c r="AA37" i="3" l="1"/>
  <c r="S68" i="3"/>
  <c r="K68" i="3"/>
  <c r="L68" i="3"/>
  <c r="I68" i="3"/>
  <c r="R26" i="3"/>
  <c r="Y68" i="3"/>
  <c r="Q68" i="3"/>
  <c r="W68" i="3"/>
  <c r="O68" i="3"/>
  <c r="U68" i="3"/>
  <c r="M68" i="3"/>
  <c r="V68" i="3"/>
  <c r="R68" i="3"/>
  <c r="N68" i="3"/>
  <c r="X68" i="3"/>
  <c r="T68" i="3"/>
  <c r="P68" i="3"/>
  <c r="J68" i="3"/>
  <c r="F68" i="3"/>
  <c r="W26" i="3"/>
  <c r="W35" i="3" s="1"/>
  <c r="H68" i="3"/>
  <c r="G68" i="3"/>
  <c r="P26" i="3"/>
  <c r="P35" i="3" s="1"/>
  <c r="P39" i="3" s="1"/>
  <c r="P40" i="3" s="1"/>
  <c r="P64" i="3" s="1"/>
  <c r="P65" i="3" s="1"/>
  <c r="V26" i="3"/>
  <c r="V35" i="3" s="1"/>
  <c r="T26" i="3"/>
  <c r="T35" i="3" s="1"/>
  <c r="T37" i="3" s="1"/>
  <c r="X26" i="3"/>
  <c r="X35" i="3" s="1"/>
  <c r="X39" i="3" s="1"/>
  <c r="X40" i="3" s="1"/>
  <c r="X64" i="3" s="1"/>
  <c r="X65" i="3" s="1"/>
  <c r="R35" i="3"/>
  <c r="R39" i="3" s="1"/>
  <c r="R40" i="3" s="1"/>
  <c r="R64" i="3" s="1"/>
  <c r="R65" i="3" s="1"/>
  <c r="S26" i="3"/>
  <c r="S35" i="3" s="1"/>
  <c r="S37" i="3" s="1"/>
  <c r="U26" i="3"/>
  <c r="U35" i="3" s="1"/>
  <c r="Y26" i="3"/>
  <c r="Y35" i="3" s="1"/>
  <c r="Q26" i="3"/>
  <c r="Q35" i="3" s="1"/>
  <c r="F34" i="3"/>
  <c r="G34" i="3"/>
  <c r="H34" i="3"/>
  <c r="I34" i="3"/>
  <c r="J34" i="3"/>
  <c r="K34" i="3"/>
  <c r="L34" i="3"/>
  <c r="M34" i="3"/>
  <c r="N34" i="3"/>
  <c r="O34" i="3"/>
  <c r="E34" i="3"/>
  <c r="F30" i="3"/>
  <c r="G30" i="3"/>
  <c r="H30" i="3"/>
  <c r="I30" i="3"/>
  <c r="J30" i="3"/>
  <c r="K30" i="3"/>
  <c r="L30" i="3"/>
  <c r="M30" i="3"/>
  <c r="N30" i="3"/>
  <c r="O30" i="3"/>
  <c r="E30" i="3"/>
  <c r="F25" i="3"/>
  <c r="F26" i="3" s="1"/>
  <c r="G25" i="3"/>
  <c r="G26" i="3" s="1"/>
  <c r="H25" i="3"/>
  <c r="H26" i="3" s="1"/>
  <c r="I25" i="3"/>
  <c r="I26" i="3" s="1"/>
  <c r="J25" i="3"/>
  <c r="J26" i="3" s="1"/>
  <c r="K25" i="3"/>
  <c r="K26" i="3" s="1"/>
  <c r="L25" i="3"/>
  <c r="L26" i="3" s="1"/>
  <c r="M25" i="3"/>
  <c r="M26" i="3" s="1"/>
  <c r="N25" i="3"/>
  <c r="N26" i="3" s="1"/>
  <c r="O25" i="3"/>
  <c r="O26" i="3" s="1"/>
  <c r="E25" i="3"/>
  <c r="E15" i="3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D27" i="1"/>
  <c r="X37" i="3" l="1"/>
  <c r="T39" i="3"/>
  <c r="T40" i="3" s="1"/>
  <c r="T64" i="3" s="1"/>
  <c r="T65" i="3" s="1"/>
  <c r="W39" i="3"/>
  <c r="W40" i="3" s="1"/>
  <c r="W64" i="3" s="1"/>
  <c r="W65" i="3" s="1"/>
  <c r="W37" i="3"/>
  <c r="P37" i="3"/>
  <c r="S39" i="3"/>
  <c r="S40" i="3" s="1"/>
  <c r="S64" i="3" s="1"/>
  <c r="S65" i="3" s="1"/>
  <c r="M35" i="3"/>
  <c r="M37" i="3" s="1"/>
  <c r="E27" i="1"/>
  <c r="V39" i="3"/>
  <c r="V40" i="3" s="1"/>
  <c r="V64" i="3" s="1"/>
  <c r="V65" i="3" s="1"/>
  <c r="V37" i="3"/>
  <c r="I35" i="3"/>
  <c r="I37" i="3" s="1"/>
  <c r="R37" i="3"/>
  <c r="K35" i="3"/>
  <c r="K37" i="3" s="1"/>
  <c r="L35" i="3"/>
  <c r="L37" i="3" s="1"/>
  <c r="H35" i="3"/>
  <c r="H37" i="3" s="1"/>
  <c r="O35" i="3"/>
  <c r="G35" i="3"/>
  <c r="Q39" i="3"/>
  <c r="Q40" i="3" s="1"/>
  <c r="Q64" i="3" s="1"/>
  <c r="Q65" i="3" s="1"/>
  <c r="Q37" i="3"/>
  <c r="U37" i="3"/>
  <c r="U39" i="3"/>
  <c r="U40" i="3" s="1"/>
  <c r="U64" i="3" s="1"/>
  <c r="U65" i="3" s="1"/>
  <c r="J35" i="3"/>
  <c r="F35" i="3"/>
  <c r="Y39" i="3"/>
  <c r="Y40" i="3" s="1"/>
  <c r="Y64" i="3" s="1"/>
  <c r="Y65" i="3" s="1"/>
  <c r="Y37" i="3"/>
  <c r="N35" i="3"/>
  <c r="F7" i="1"/>
  <c r="F27" i="1" s="1"/>
  <c r="E47" i="3" s="1"/>
  <c r="G62" i="3" l="1"/>
  <c r="M38" i="3"/>
  <c r="M39" i="3" s="1"/>
  <c r="M40" i="3" s="1"/>
  <c r="M64" i="3" s="1"/>
  <c r="M65" i="3" s="1"/>
  <c r="J38" i="3"/>
  <c r="J39" i="3" s="1"/>
  <c r="J40" i="3" s="1"/>
  <c r="J64" i="3" s="1"/>
  <c r="J65" i="3" s="1"/>
  <c r="I38" i="3"/>
  <c r="I39" i="3" s="1"/>
  <c r="I40" i="3" s="1"/>
  <c r="I64" i="3" s="1"/>
  <c r="I65" i="3" s="1"/>
  <c r="N38" i="3"/>
  <c r="N39" i="3" s="1"/>
  <c r="N40" i="3" s="1"/>
  <c r="N64" i="3" s="1"/>
  <c r="N65" i="3" s="1"/>
  <c r="H38" i="3"/>
  <c r="H39" i="3" s="1"/>
  <c r="H40" i="3" s="1"/>
  <c r="H64" i="3" s="1"/>
  <c r="H65" i="3" s="1"/>
  <c r="F38" i="3"/>
  <c r="L38" i="3"/>
  <c r="L39" i="3" s="1"/>
  <c r="L40" i="3" s="1"/>
  <c r="L64" i="3" s="1"/>
  <c r="L65" i="3" s="1"/>
  <c r="G38" i="3"/>
  <c r="G39" i="3" s="1"/>
  <c r="G40" i="3" s="1"/>
  <c r="G64" i="3" s="1"/>
  <c r="K38" i="3"/>
  <c r="K39" i="3" s="1"/>
  <c r="K40" i="3" s="1"/>
  <c r="K64" i="3" s="1"/>
  <c r="K65" i="3" s="1"/>
  <c r="E65" i="3"/>
  <c r="E67" i="3" s="1"/>
  <c r="F66" i="3" s="1"/>
  <c r="G37" i="3"/>
  <c r="O37" i="3"/>
  <c r="O39" i="3"/>
  <c r="F37" i="3"/>
  <c r="F39" i="3"/>
  <c r="F40" i="3" s="1"/>
  <c r="F64" i="3" s="1"/>
  <c r="F65" i="3" s="1"/>
  <c r="N37" i="3"/>
  <c r="J37" i="3"/>
  <c r="O40" i="3" l="1"/>
  <c r="AA39" i="3"/>
  <c r="G65" i="3"/>
  <c r="F67" i="3"/>
  <c r="G66" i="3" s="1"/>
  <c r="O64" i="3" l="1"/>
  <c r="O65" i="3" s="1"/>
  <c r="AA40" i="3"/>
  <c r="AA64" i="3" s="1"/>
  <c r="AA65" i="3" s="1"/>
  <c r="G67" i="3"/>
  <c r="H66" i="3" s="1"/>
  <c r="H67" i="3" s="1"/>
  <c r="I66" i="3" s="1"/>
  <c r="I67" i="3" s="1"/>
  <c r="J66" i="3" s="1"/>
  <c r="J67" i="3" s="1"/>
  <c r="K66" i="3" s="1"/>
  <c r="K67" i="3" s="1"/>
  <c r="L66" i="3" s="1"/>
  <c r="L67" i="3" s="1"/>
  <c r="M66" i="3" s="1"/>
  <c r="M67" i="3" s="1"/>
  <c r="N66" i="3" s="1"/>
  <c r="N67" i="3" s="1"/>
  <c r="O66" i="3" s="1"/>
  <c r="O67" i="3" s="1"/>
  <c r="P66" i="3" s="1"/>
  <c r="P67" i="3" s="1"/>
  <c r="Q66" i="3" s="1"/>
  <c r="Q67" i="3" s="1"/>
  <c r="R66" i="3" s="1"/>
  <c r="R67" i="3" s="1"/>
  <c r="S66" i="3" s="1"/>
  <c r="S67" i="3" s="1"/>
  <c r="T66" i="3" s="1"/>
  <c r="T67" i="3" s="1"/>
  <c r="U66" i="3" s="1"/>
  <c r="U67" i="3" s="1"/>
  <c r="V66" i="3" s="1"/>
  <c r="V67" i="3" s="1"/>
  <c r="W66" i="3" s="1"/>
  <c r="W67" i="3" s="1"/>
  <c r="X66" i="3" s="1"/>
  <c r="X67" i="3" s="1"/>
  <c r="Y66" i="3" s="1"/>
  <c r="Y67" i="3" s="1"/>
  <c r="Z66" i="3" s="1"/>
  <c r="Z67" i="3" s="1"/>
</calcChain>
</file>

<file path=xl/sharedStrings.xml><?xml version="1.0" encoding="utf-8"?>
<sst xmlns="http://schemas.openxmlformats.org/spreadsheetml/2006/main" count="141" uniqueCount="94">
  <si>
    <t>消費税</t>
    <rPh sb="0" eb="3">
      <t>ショウヒゼイ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</si>
  <si>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</si>
  <si>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金額（税込）</t>
    <rPh sb="0" eb="2">
      <t>キンガク</t>
    </rPh>
    <rPh sb="3" eb="5">
      <t>ゼイコ</t>
    </rPh>
    <phoneticPr fontId="1"/>
  </si>
  <si>
    <t>細目</t>
    <rPh sb="0" eb="2">
      <t>サイモク</t>
    </rPh>
    <phoneticPr fontId="1"/>
  </si>
  <si>
    <t>売上</t>
    <rPh sb="0" eb="2">
      <t>ウリアゲ</t>
    </rPh>
    <phoneticPr fontId="1"/>
  </si>
  <si>
    <t>細目</t>
    <rPh sb="0" eb="2">
      <t>サイモク</t>
    </rPh>
    <phoneticPr fontId="1"/>
  </si>
  <si>
    <t>【初期投資】</t>
    <rPh sb="1" eb="3">
      <t>ショキ</t>
    </rPh>
    <rPh sb="3" eb="5">
      <t>トウシ</t>
    </rPh>
    <phoneticPr fontId="1"/>
  </si>
  <si>
    <t>課税・非課税</t>
    <rPh sb="0" eb="2">
      <t>カゼイ</t>
    </rPh>
    <rPh sb="3" eb="6">
      <t>ヒカゼイ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</si>
  <si>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</si>
  <si>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</si>
  <si>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機械装置</t>
    <rPh sb="0" eb="2">
      <t>キカイ</t>
    </rPh>
    <rPh sb="2" eb="4">
      <t>ソウチ</t>
    </rPh>
    <phoneticPr fontId="1"/>
  </si>
  <si>
    <t>建物付属設備</t>
    <rPh sb="0" eb="2">
      <t>タテモノ</t>
    </rPh>
    <rPh sb="2" eb="4">
      <t>フゾク</t>
    </rPh>
    <rPh sb="4" eb="6">
      <t>セツビ</t>
    </rPh>
    <phoneticPr fontId="1"/>
  </si>
  <si>
    <t>工具器具備品</t>
    <rPh sb="0" eb="2">
      <t>コウグ</t>
    </rPh>
    <rPh sb="2" eb="4">
      <t>キグ</t>
    </rPh>
    <rPh sb="4" eb="6">
      <t>ビヒン</t>
    </rPh>
    <phoneticPr fontId="1"/>
  </si>
  <si>
    <t>構築物</t>
    <rPh sb="0" eb="3">
      <t>コウチクブツ</t>
    </rPh>
    <phoneticPr fontId="1"/>
  </si>
  <si>
    <t>ソフトウエア</t>
    <phoneticPr fontId="1"/>
  </si>
  <si>
    <t>支払手数料</t>
    <rPh sb="0" eb="2">
      <t>シハライ</t>
    </rPh>
    <rPh sb="2" eb="5">
      <t>テスウリョウ</t>
    </rPh>
    <phoneticPr fontId="1"/>
  </si>
  <si>
    <t>【初期投資項目】</t>
    <rPh sb="1" eb="3">
      <t>ショキ</t>
    </rPh>
    <rPh sb="3" eb="5">
      <t>トウシ</t>
    </rPh>
    <rPh sb="5" eb="7">
      <t>コウモク</t>
    </rPh>
    <phoneticPr fontId="1"/>
  </si>
  <si>
    <t>租税公課</t>
    <rPh sb="0" eb="2">
      <t>ソゼイ</t>
    </rPh>
    <rPh sb="2" eb="4">
      <t>コウカ</t>
    </rPh>
    <phoneticPr fontId="1"/>
  </si>
  <si>
    <t>非課税</t>
    <rPh sb="0" eb="3">
      <t>ヒカゼイ</t>
    </rPh>
    <phoneticPr fontId="1"/>
  </si>
  <si>
    <t>課税</t>
    <rPh sb="0" eb="2">
      <t>カゼイ</t>
    </rPh>
    <phoneticPr fontId="1"/>
  </si>
  <si>
    <t>【損益項目】</t>
    <rPh sb="1" eb="3">
      <t>ソンエキ</t>
    </rPh>
    <rPh sb="3" eb="5">
      <t>コウモク</t>
    </rPh>
    <phoneticPr fontId="1"/>
  </si>
  <si>
    <t>雑収入</t>
    <rPh sb="0" eb="1">
      <t>ザツ</t>
    </rPh>
    <rPh sb="1" eb="3">
      <t>シュウニュウ</t>
    </rPh>
    <phoneticPr fontId="1"/>
  </si>
  <si>
    <t>地代家賃</t>
    <rPh sb="0" eb="2">
      <t>チダイ</t>
    </rPh>
    <rPh sb="2" eb="4">
      <t>ヤチン</t>
    </rPh>
    <phoneticPr fontId="1"/>
  </si>
  <si>
    <t>保険料</t>
    <rPh sb="0" eb="3">
      <t>ホケンリョウ</t>
    </rPh>
    <phoneticPr fontId="1"/>
  </si>
  <si>
    <t>支払利息</t>
    <rPh sb="0" eb="2">
      <t>シハライ</t>
    </rPh>
    <rPh sb="2" eb="4">
      <t>リソク</t>
    </rPh>
    <phoneticPr fontId="1"/>
  </si>
  <si>
    <t>〔税金〕</t>
    <rPh sb="1" eb="3">
      <t>ゼイキン</t>
    </rPh>
    <phoneticPr fontId="1"/>
  </si>
  <si>
    <t>法人税</t>
    <rPh sb="0" eb="3">
      <t>ホウジンゼイ</t>
    </rPh>
    <phoneticPr fontId="1"/>
  </si>
  <si>
    <t>消費税区分</t>
    <rPh sb="0" eb="3">
      <t>ショウヒゼイ</t>
    </rPh>
    <rPh sb="3" eb="5">
      <t>クブン</t>
    </rPh>
    <phoneticPr fontId="1"/>
  </si>
  <si>
    <t>備考</t>
    <rPh sb="0" eb="2">
      <t>ビコウ</t>
    </rPh>
    <phoneticPr fontId="1"/>
  </si>
  <si>
    <t>修繕費</t>
    <rPh sb="0" eb="3">
      <t>シュウゼンヒ</t>
    </rPh>
    <phoneticPr fontId="1"/>
  </si>
  <si>
    <t>広告宣伝費</t>
    <rPh sb="0" eb="2">
      <t>コウコク</t>
    </rPh>
    <rPh sb="2" eb="5">
      <t>センデンヒ</t>
    </rPh>
    <phoneticPr fontId="1"/>
  </si>
  <si>
    <t>給料</t>
    <rPh sb="0" eb="2">
      <t>キュウリョウ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</si>
  <si>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</si>
  <si>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賞与</t>
    <rPh sb="0" eb="2">
      <t>ショウヨ</t>
    </rPh>
    <phoneticPr fontId="1"/>
  </si>
  <si>
    <t>〔営業収益〕</t>
    <rPh sb="1" eb="3">
      <t>エイギョウ</t>
    </rPh>
    <rPh sb="3" eb="5">
      <t>シュウエキ</t>
    </rPh>
    <phoneticPr fontId="1"/>
  </si>
  <si>
    <t>〔営業費用〕</t>
    <rPh sb="1" eb="3">
      <t>エイギョウ</t>
    </rPh>
    <rPh sb="3" eb="5">
      <t>ヒヨウ</t>
    </rPh>
    <phoneticPr fontId="1"/>
  </si>
  <si>
    <t>〔営業外収益〕</t>
    <rPh sb="1" eb="3">
      <t>エイギョウ</t>
    </rPh>
    <rPh sb="3" eb="4">
      <t>ガイ</t>
    </rPh>
    <rPh sb="4" eb="6">
      <t>シュウエキ</t>
    </rPh>
    <phoneticPr fontId="1"/>
  </si>
  <si>
    <t>〔営業外費用〕</t>
    <rPh sb="1" eb="3">
      <t>エイギョウ</t>
    </rPh>
    <rPh sb="3" eb="4">
      <t>ガイ</t>
    </rPh>
    <rPh sb="4" eb="6">
      <t>ヒヨウ</t>
    </rPh>
    <phoneticPr fontId="1"/>
  </si>
  <si>
    <t>水道光熱費</t>
    <rPh sb="0" eb="2">
      <t>スイドウ</t>
    </rPh>
    <rPh sb="2" eb="5">
      <t>コウネツヒ</t>
    </rPh>
    <phoneticPr fontId="1"/>
  </si>
  <si>
    <t>リース料</t>
    <rPh sb="3" eb="4">
      <t>リョウ</t>
    </rPh>
    <phoneticPr fontId="1"/>
  </si>
  <si>
    <t>経常利益</t>
    <rPh sb="0" eb="2">
      <t>ケイジョウ</t>
    </rPh>
    <rPh sb="2" eb="4">
      <t>リエキ</t>
    </rPh>
    <phoneticPr fontId="1"/>
  </si>
  <si>
    <t>営業収益</t>
    <rPh sb="0" eb="2">
      <t>エイギョウ</t>
    </rPh>
    <rPh sb="2" eb="4">
      <t>シュウエキ</t>
    </rPh>
    <phoneticPr fontId="1"/>
  </si>
  <si>
    <t>営業費用</t>
    <rPh sb="0" eb="2">
      <t>エイギョウ</t>
    </rPh>
    <rPh sb="2" eb="4">
      <t>ヒヨウ</t>
    </rPh>
    <phoneticPr fontId="1"/>
  </si>
  <si>
    <t>営業外収益</t>
    <rPh sb="0" eb="3">
      <t>エイギョウガイ</t>
    </rPh>
    <rPh sb="3" eb="5">
      <t>シュウエキ</t>
    </rPh>
    <phoneticPr fontId="1"/>
  </si>
  <si>
    <t>営業外費用</t>
    <rPh sb="0" eb="3">
      <t>エイギョウガイ</t>
    </rPh>
    <rPh sb="3" eb="5">
      <t>ヒヨウ</t>
    </rPh>
    <phoneticPr fontId="1"/>
  </si>
  <si>
    <t>科目</t>
    <rPh sb="0" eb="2">
      <t>カモク</t>
    </rPh>
    <phoneticPr fontId="1"/>
  </si>
  <si>
    <t>初期投資</t>
    <rPh sb="0" eb="2">
      <t>ショキ</t>
    </rPh>
    <rPh sb="2" eb="4">
      <t>トウシ</t>
    </rPh>
    <phoneticPr fontId="1"/>
  </si>
  <si>
    <t>減価償却費</t>
  </si>
  <si>
    <t>減価償却費</t>
    <rPh sb="0" eb="2">
      <t>ゲンカ</t>
    </rPh>
    <rPh sb="2" eb="4">
      <t>ショウキャク</t>
    </rPh>
    <rPh sb="4" eb="5">
      <t>ヒ</t>
    </rPh>
    <phoneticPr fontId="1"/>
  </si>
  <si>
    <t>その他収入</t>
    <rPh sb="2" eb="3">
      <t>タ</t>
    </rPh>
    <rPh sb="3" eb="5">
      <t>シュウニュウ</t>
    </rPh>
    <phoneticPr fontId="1"/>
  </si>
  <si>
    <t>減価償却費</t>
    <phoneticPr fontId="1"/>
  </si>
  <si>
    <t>営業利益
（営業収益-営業費用）</t>
    <rPh sb="0" eb="2">
      <t>エイギョウ</t>
    </rPh>
    <rPh sb="2" eb="4">
      <t>リエキ</t>
    </rPh>
    <rPh sb="6" eb="8">
      <t>エイギョウ</t>
    </rPh>
    <rPh sb="8" eb="10">
      <t>シュウエキ</t>
    </rPh>
    <rPh sb="11" eb="13">
      <t>エイギョウ</t>
    </rPh>
    <rPh sb="13" eb="15">
      <t>ヒヨウ</t>
    </rPh>
    <phoneticPr fontId="1"/>
  </si>
  <si>
    <t>税引後利益</t>
    <rPh sb="0" eb="1">
      <t>ゼイ</t>
    </rPh>
    <rPh sb="1" eb="2">
      <t>ヒ</t>
    </rPh>
    <rPh sb="2" eb="3">
      <t>ゴ</t>
    </rPh>
    <rPh sb="3" eb="5">
      <t>リエキ</t>
    </rPh>
    <phoneticPr fontId="1"/>
  </si>
  <si>
    <t>償却前 経常利益
（＝税前ｷｬｯｼｭﾌﾛｰ）</t>
    <rPh sb="0" eb="2">
      <t>ショウキャク</t>
    </rPh>
    <rPh sb="2" eb="3">
      <t>マエ</t>
    </rPh>
    <rPh sb="4" eb="6">
      <t>ケイジョウ</t>
    </rPh>
    <rPh sb="6" eb="8">
      <t>リエキ</t>
    </rPh>
    <rPh sb="11" eb="12">
      <t>ゼイ</t>
    </rPh>
    <rPh sb="12" eb="13">
      <t>マエ</t>
    </rPh>
    <phoneticPr fontId="1"/>
  </si>
  <si>
    <t>償却前 税引後利益
（＝税後ｷｬｯｼｭﾌﾛｰ）</t>
    <rPh sb="0" eb="2">
      <t>ショウキャク</t>
    </rPh>
    <rPh sb="2" eb="3">
      <t>マエ</t>
    </rPh>
    <rPh sb="4" eb="5">
      <t>ゼイ</t>
    </rPh>
    <rPh sb="5" eb="6">
      <t>ヒ</t>
    </rPh>
    <rPh sb="6" eb="7">
      <t>ゴ</t>
    </rPh>
    <rPh sb="7" eb="9">
      <t>リエキ</t>
    </rPh>
    <rPh sb="13" eb="14">
      <t>ゴ</t>
    </rPh>
    <phoneticPr fontId="1"/>
  </si>
  <si>
    <t>【損益計画】</t>
    <rPh sb="1" eb="3">
      <t>ソンエキ</t>
    </rPh>
    <rPh sb="3" eb="5">
      <t>ケイカク</t>
    </rPh>
    <phoneticPr fontId="1"/>
  </si>
  <si>
    <t>【資金収支計画】</t>
    <rPh sb="1" eb="3">
      <t>シキン</t>
    </rPh>
    <rPh sb="3" eb="5">
      <t>シュウシ</t>
    </rPh>
    <rPh sb="5" eb="7">
      <t>ケイカク</t>
    </rPh>
    <phoneticPr fontId="1"/>
  </si>
  <si>
    <t>細目</t>
    <rPh sb="0" eb="2">
      <t>サイモク</t>
    </rPh>
    <phoneticPr fontId="1"/>
  </si>
  <si>
    <t>金額</t>
    <rPh sb="0" eb="2">
      <t>キンガク</t>
    </rPh>
    <phoneticPr fontId="1"/>
  </si>
  <si>
    <t>計</t>
    <rPh sb="0" eb="1">
      <t>ケイ</t>
    </rPh>
    <phoneticPr fontId="1"/>
  </si>
  <si>
    <t>借入</t>
    <rPh sb="0" eb="2">
      <t>カリイレ</t>
    </rPh>
    <phoneticPr fontId="1"/>
  </si>
  <si>
    <t>返済</t>
    <rPh sb="0" eb="2">
      <t>ヘンサイ</t>
    </rPh>
    <phoneticPr fontId="1"/>
  </si>
  <si>
    <t>借入金</t>
    <rPh sb="0" eb="2">
      <t>カリイレ</t>
    </rPh>
    <rPh sb="2" eb="3">
      <t>キン</t>
    </rPh>
    <phoneticPr fontId="1"/>
  </si>
  <si>
    <t>出資</t>
    <rPh sb="0" eb="2">
      <t>シュッシ</t>
    </rPh>
    <phoneticPr fontId="1"/>
  </si>
  <si>
    <t>配当</t>
    <rPh sb="0" eb="2">
      <t>ハイトウ</t>
    </rPh>
    <phoneticPr fontId="1"/>
  </si>
  <si>
    <t>差引</t>
    <rPh sb="0" eb="2">
      <t>サシヒキ</t>
    </rPh>
    <phoneticPr fontId="1"/>
  </si>
  <si>
    <t>消費税</t>
    <rPh sb="0" eb="3">
      <t>ショウヒゼイ</t>
    </rPh>
    <phoneticPr fontId="1"/>
  </si>
  <si>
    <t>初期投資（税込）</t>
    <rPh sb="0" eb="2">
      <t>ショキ</t>
    </rPh>
    <rPh sb="2" eb="4">
      <t>トウシ</t>
    </rPh>
    <rPh sb="5" eb="7">
      <t>ゼイコ</t>
    </rPh>
    <phoneticPr fontId="1"/>
  </si>
  <si>
    <t>償却前 税引後ｷｬｯｼｭﾌﾛｰ</t>
    <rPh sb="0" eb="2">
      <t>ショウキャク</t>
    </rPh>
    <rPh sb="2" eb="3">
      <t>マエ</t>
    </rPh>
    <rPh sb="4" eb="5">
      <t>ゼイ</t>
    </rPh>
    <rPh sb="5" eb="6">
      <t>ヒ</t>
    </rPh>
    <rPh sb="6" eb="7">
      <t>ゴ</t>
    </rPh>
    <phoneticPr fontId="1"/>
  </si>
  <si>
    <t>期首現預金残高</t>
    <rPh sb="0" eb="2">
      <t>キシュ</t>
    </rPh>
    <rPh sb="2" eb="5">
      <t>ゲンヨキン</t>
    </rPh>
    <rPh sb="5" eb="7">
      <t>ザンダカ</t>
    </rPh>
    <phoneticPr fontId="1"/>
  </si>
  <si>
    <t>期末現預金残高</t>
    <rPh sb="0" eb="2">
      <t>キマツ</t>
    </rPh>
    <rPh sb="2" eb="5">
      <t>ゲンヨキン</t>
    </rPh>
    <rPh sb="5" eb="7">
      <t>ザンダカ</t>
    </rPh>
    <phoneticPr fontId="1"/>
  </si>
  <si>
    <t>キャッシュフロー合計</t>
    <rPh sb="8" eb="10">
      <t>ゴウケイ</t>
    </rPh>
    <phoneticPr fontId="1"/>
  </si>
  <si>
    <t>借入金残高</t>
    <rPh sb="0" eb="2">
      <t>カリイレ</t>
    </rPh>
    <rPh sb="2" eb="3">
      <t>キン</t>
    </rPh>
    <rPh sb="3" eb="5">
      <t>ザンダカ</t>
    </rPh>
    <phoneticPr fontId="1"/>
  </si>
  <si>
    <t>追加投資（税込）</t>
    <rPh sb="0" eb="2">
      <t>ツイカ</t>
    </rPh>
    <rPh sb="2" eb="4">
      <t>トウシ</t>
    </rPh>
    <rPh sb="5" eb="7">
      <t>ゼイコ</t>
    </rPh>
    <phoneticPr fontId="1"/>
  </si>
  <si>
    <t>非課税</t>
    <rPh sb="0" eb="3">
      <t>ヒカゼイ</t>
    </rPh>
    <phoneticPr fontId="1"/>
  </si>
  <si>
    <t>納税・還付（△表示）</t>
    <rPh sb="0" eb="2">
      <t>ノウゼイ</t>
    </rPh>
    <rPh sb="3" eb="5">
      <t>カンプ</t>
    </rPh>
    <rPh sb="7" eb="9">
      <t>ヒョウジ</t>
    </rPh>
    <phoneticPr fontId="1"/>
  </si>
  <si>
    <t>株式出資</t>
    <rPh sb="0" eb="2">
      <t>カブシキ</t>
    </rPh>
    <rPh sb="2" eb="4">
      <t>シュッシ</t>
    </rPh>
    <phoneticPr fontId="1"/>
  </si>
  <si>
    <t>株式払戻</t>
    <rPh sb="0" eb="2">
      <t>カブシキ</t>
    </rPh>
    <rPh sb="2" eb="4">
      <t>ハライモドシ</t>
    </rPh>
    <phoneticPr fontId="1"/>
  </si>
  <si>
    <t>株式 出資者</t>
    <rPh sb="0" eb="2">
      <t>カブシキ</t>
    </rPh>
    <rPh sb="3" eb="6">
      <t>シュッシシャ</t>
    </rPh>
    <phoneticPr fontId="1"/>
  </si>
  <si>
    <t>匿名組合出資受入</t>
    <rPh sb="0" eb="2">
      <t>トクメイ</t>
    </rPh>
    <rPh sb="2" eb="4">
      <t>クミアイ</t>
    </rPh>
    <rPh sb="4" eb="6">
      <t>シュッシ</t>
    </rPh>
    <rPh sb="6" eb="8">
      <t>ウケイ</t>
    </rPh>
    <phoneticPr fontId="1"/>
  </si>
  <si>
    <t>匿名組合出資返還</t>
    <rPh sb="0" eb="2">
      <t>トクメイ</t>
    </rPh>
    <rPh sb="2" eb="4">
      <t>クミアイ</t>
    </rPh>
    <rPh sb="4" eb="6">
      <t>シュッシ</t>
    </rPh>
    <rPh sb="6" eb="8">
      <t>ヘンカン</t>
    </rPh>
    <phoneticPr fontId="1"/>
  </si>
  <si>
    <t>匿名組合出資者</t>
    <rPh sb="0" eb="2">
      <t>トクメイ</t>
    </rPh>
    <rPh sb="2" eb="4">
      <t>クミアイ</t>
    </rPh>
    <rPh sb="4" eb="7">
      <t>シュッシシャ</t>
    </rPh>
    <phoneticPr fontId="1"/>
  </si>
  <si>
    <t>備考</t>
    <rPh sb="0" eb="2">
      <t>ビコウ</t>
    </rPh>
    <phoneticPr fontId="1"/>
  </si>
  <si>
    <t>勘定科目</t>
    <rPh sb="0" eb="2">
      <t>カンジョウ</t>
    </rPh>
    <rPh sb="2" eb="4">
      <t>カモク</t>
    </rPh>
    <phoneticPr fontId="1"/>
  </si>
  <si>
    <t>勘定科目と消費税区分設定</t>
    <rPh sb="0" eb="2">
      <t>カンジョウ</t>
    </rPh>
    <rPh sb="2" eb="4">
      <t>カモク</t>
    </rPh>
    <rPh sb="5" eb="8">
      <t>ショウヒゼイ</t>
    </rPh>
    <rPh sb="8" eb="10">
      <t>クブン</t>
    </rPh>
    <rPh sb="10" eb="12">
      <t>セッテイ</t>
    </rPh>
    <phoneticPr fontId="1"/>
  </si>
  <si>
    <t>償却期間</t>
    <rPh sb="0" eb="2">
      <t>ショウキャク</t>
    </rPh>
    <rPh sb="2" eb="4">
      <t>キカン</t>
    </rPh>
    <phoneticPr fontId="1"/>
  </si>
  <si>
    <t>年間償却額
（定額法）</t>
    <rPh sb="0" eb="2">
      <t>ネンカン</t>
    </rPh>
    <rPh sb="2" eb="4">
      <t>ショウキャク</t>
    </rPh>
    <rPh sb="4" eb="5">
      <t>ガク</t>
    </rPh>
    <rPh sb="7" eb="9">
      <t>テイガク</t>
    </rPh>
    <rPh sb="9" eb="10">
      <t>ホウ</t>
    </rPh>
    <phoneticPr fontId="1"/>
  </si>
  <si>
    <t>【説明】
・初期投資の内容を『勘定科目別』に『金額（税抜）』と『消費税区分（課税か非課税）』を入力してください。
・建物等の償却資産は、償却期間（年数）を記載してください。</t>
    <rPh sb="1" eb="3">
      <t>セツメイ</t>
    </rPh>
    <rPh sb="6" eb="8">
      <t>ショキ</t>
    </rPh>
    <rPh sb="8" eb="10">
      <t>トウシ</t>
    </rPh>
    <rPh sb="11" eb="13">
      <t>ナイヨウ</t>
    </rPh>
    <rPh sb="15" eb="17">
      <t>カンジョウ</t>
    </rPh>
    <rPh sb="17" eb="19">
      <t>カモク</t>
    </rPh>
    <rPh sb="19" eb="20">
      <t>ベツ</t>
    </rPh>
    <rPh sb="23" eb="25">
      <t>キンガク</t>
    </rPh>
    <rPh sb="26" eb="27">
      <t>ゼイ</t>
    </rPh>
    <rPh sb="27" eb="28">
      <t>ヌ</t>
    </rPh>
    <rPh sb="32" eb="35">
      <t>ショウヒゼイ</t>
    </rPh>
    <rPh sb="35" eb="37">
      <t>クブン</t>
    </rPh>
    <rPh sb="38" eb="40">
      <t>カゼイ</t>
    </rPh>
    <rPh sb="41" eb="44">
      <t>ヒカゼイ</t>
    </rPh>
    <rPh sb="47" eb="49">
      <t>ニュウリョク</t>
    </rPh>
    <rPh sb="58" eb="60">
      <t>タテモノ</t>
    </rPh>
    <rPh sb="60" eb="61">
      <t>トウ</t>
    </rPh>
    <rPh sb="62" eb="64">
      <t>ショウキャク</t>
    </rPh>
    <rPh sb="64" eb="66">
      <t>シサン</t>
    </rPh>
    <rPh sb="68" eb="70">
      <t>ショウキャク</t>
    </rPh>
    <rPh sb="70" eb="72">
      <t>キカン</t>
    </rPh>
    <rPh sb="73" eb="75">
      <t>ネンスウ</t>
    </rPh>
    <rPh sb="77" eb="79">
      <t>キサイ</t>
    </rPh>
    <phoneticPr fontId="1"/>
  </si>
  <si>
    <t>損益計画　資金計画</t>
    <rPh sb="0" eb="2">
      <t>ソンエキ</t>
    </rPh>
    <rPh sb="2" eb="4">
      <t>ケイカク</t>
    </rPh>
    <rPh sb="5" eb="7">
      <t>シキン</t>
    </rPh>
    <rPh sb="7" eb="9">
      <t>ケイカク</t>
    </rPh>
    <phoneticPr fontId="1"/>
  </si>
  <si>
    <r>
      <t>【資金収支計画】・</t>
    </r>
    <r>
      <rPr>
        <b/>
        <sz val="11"/>
        <color theme="1"/>
        <rFont val="游ゴシック"/>
        <family val="3"/>
        <charset val="128"/>
        <scheme val="minor"/>
      </rPr>
      <t>E列以降</t>
    </r>
    <r>
      <rPr>
        <sz val="11"/>
        <color theme="1"/>
        <rFont val="游ゴシック"/>
        <family val="2"/>
        <charset val="128"/>
        <scheme val="minor"/>
      </rPr>
      <t>入力してください。</t>
    </r>
    <rPh sb="1" eb="3">
      <t>シキン</t>
    </rPh>
    <rPh sb="3" eb="5">
      <t>シュウシ</t>
    </rPh>
    <rPh sb="5" eb="7">
      <t>ケイカク</t>
    </rPh>
    <rPh sb="10" eb="11">
      <t>レツ</t>
    </rPh>
    <rPh sb="11" eb="13">
      <t>イコウ</t>
    </rPh>
    <rPh sb="13" eb="15">
      <t>ニュウリョク</t>
    </rPh>
    <phoneticPr fontId="1"/>
  </si>
  <si>
    <t>合計</t>
    <rPh sb="0" eb="2">
      <t>ゴウケイ</t>
    </rPh>
    <phoneticPr fontId="1"/>
  </si>
  <si>
    <r>
      <t>【損益計画】・</t>
    </r>
    <r>
      <rPr>
        <b/>
        <sz val="11"/>
        <color theme="1"/>
        <rFont val="游ゴシック"/>
        <family val="3"/>
        <charset val="128"/>
        <scheme val="minor"/>
      </rPr>
      <t>B列の勘定科目</t>
    </r>
    <r>
      <rPr>
        <sz val="11"/>
        <color theme="1"/>
        <rFont val="游ゴシック"/>
        <family val="2"/>
        <charset val="128"/>
        <scheme val="minor"/>
      </rPr>
      <t>と</t>
    </r>
    <r>
      <rPr>
        <b/>
        <sz val="11"/>
        <color theme="1"/>
        <rFont val="游ゴシック"/>
        <family val="3"/>
        <charset val="128"/>
        <scheme val="minor"/>
      </rPr>
      <t>D列の消費税区分</t>
    </r>
    <r>
      <rPr>
        <sz val="11"/>
        <color theme="1"/>
        <rFont val="游ゴシック"/>
        <family val="2"/>
        <charset val="128"/>
        <scheme val="minor"/>
      </rPr>
      <t>を入力してください。
　　　　　　・F列以降の金額は、それぞれ</t>
    </r>
    <r>
      <rPr>
        <b/>
        <sz val="11"/>
        <color theme="1"/>
        <rFont val="游ゴシック"/>
        <family val="3"/>
        <charset val="128"/>
        <scheme val="minor"/>
      </rPr>
      <t>税抜金額を入力</t>
    </r>
    <r>
      <rPr>
        <sz val="11"/>
        <color theme="1"/>
        <rFont val="游ゴシック"/>
        <family val="2"/>
        <charset val="128"/>
        <scheme val="minor"/>
      </rPr>
      <t>してください。
　　　　　　・行が足りない時は、</t>
    </r>
    <r>
      <rPr>
        <b/>
        <sz val="11"/>
        <color theme="1"/>
        <rFont val="游ゴシック"/>
        <family val="3"/>
        <charset val="128"/>
        <scheme val="minor"/>
      </rPr>
      <t>追加</t>
    </r>
    <r>
      <rPr>
        <sz val="11"/>
        <color theme="1"/>
        <rFont val="游ゴシック"/>
        <family val="2"/>
        <charset val="128"/>
        <scheme val="minor"/>
      </rPr>
      <t>してください。
　　　　　　・</t>
    </r>
    <r>
      <rPr>
        <b/>
        <sz val="11"/>
        <color theme="1"/>
        <rFont val="游ゴシック"/>
        <family val="3"/>
        <charset val="128"/>
        <scheme val="minor"/>
      </rPr>
      <t>B38</t>
    </r>
    <r>
      <rPr>
        <sz val="11"/>
        <color theme="1"/>
        <rFont val="游ゴシック"/>
        <family val="2"/>
        <charset val="128"/>
        <scheme val="minor"/>
      </rPr>
      <t>で、</t>
    </r>
    <r>
      <rPr>
        <b/>
        <sz val="11"/>
        <color theme="1"/>
        <rFont val="游ゴシック"/>
        <family val="3"/>
        <charset val="128"/>
        <scheme val="minor"/>
      </rPr>
      <t>法人税率</t>
    </r>
    <r>
      <rPr>
        <sz val="11"/>
        <color theme="1"/>
        <rFont val="游ゴシック"/>
        <family val="2"/>
        <charset val="128"/>
        <scheme val="minor"/>
      </rPr>
      <t>を変更できます。</t>
    </r>
    <rPh sb="1" eb="3">
      <t>ソンエキ</t>
    </rPh>
    <rPh sb="3" eb="5">
      <t>ケイカク</t>
    </rPh>
    <rPh sb="8" eb="9">
      <t>レツ</t>
    </rPh>
    <rPh sb="10" eb="12">
      <t>カンジョウ</t>
    </rPh>
    <rPh sb="12" eb="14">
      <t>カモク</t>
    </rPh>
    <rPh sb="16" eb="17">
      <t>レツ</t>
    </rPh>
    <rPh sb="18" eb="21">
      <t>ショウヒゼイ</t>
    </rPh>
    <rPh sb="21" eb="23">
      <t>クブン</t>
    </rPh>
    <rPh sb="24" eb="26">
      <t>ニュウリョク</t>
    </rPh>
    <rPh sb="42" eb="43">
      <t>レツ</t>
    </rPh>
    <rPh sb="43" eb="45">
      <t>イコウ</t>
    </rPh>
    <rPh sb="46" eb="48">
      <t>キンガク</t>
    </rPh>
    <rPh sb="54" eb="55">
      <t>ゼイ</t>
    </rPh>
    <rPh sb="55" eb="56">
      <t>ヌ</t>
    </rPh>
    <rPh sb="56" eb="58">
      <t>キンガク</t>
    </rPh>
    <rPh sb="59" eb="61">
      <t>ニュウリョク</t>
    </rPh>
    <rPh sb="76" eb="77">
      <t>ギョウ</t>
    </rPh>
    <rPh sb="78" eb="79">
      <t>タ</t>
    </rPh>
    <rPh sb="82" eb="83">
      <t>トキ</t>
    </rPh>
    <rPh sb="85" eb="87">
      <t>ツイカ</t>
    </rPh>
    <rPh sb="107" eb="109">
      <t>ホウジン</t>
    </rPh>
    <rPh sb="109" eb="111">
      <t>ゼイリツ</t>
    </rPh>
    <rPh sb="112" eb="114">
      <t>ヘンコウ</t>
    </rPh>
    <phoneticPr fontId="1"/>
  </si>
  <si>
    <t>法人税等</t>
    <rPh sb="0" eb="3">
      <t>ホウジンゼイ</t>
    </rPh>
    <rPh sb="3" eb="4">
      <t>トウ</t>
    </rPh>
    <phoneticPr fontId="1"/>
  </si>
  <si>
    <t>・勘定科目と消費税区分を設定してください。
・追加で科目設定も出来ます。</t>
    <rPh sb="1" eb="3">
      <t>カンジョウ</t>
    </rPh>
    <rPh sb="3" eb="5">
      <t>カモク</t>
    </rPh>
    <rPh sb="6" eb="9">
      <t>ショウヒゼイ</t>
    </rPh>
    <rPh sb="9" eb="11">
      <t>クブン</t>
    </rPh>
    <rPh sb="12" eb="14">
      <t>セッテイ</t>
    </rPh>
    <rPh sb="23" eb="25">
      <t>ツイカ</t>
    </rPh>
    <rPh sb="26" eb="28">
      <t>カモク</t>
    </rPh>
    <rPh sb="28" eb="30">
      <t>セッテイ</t>
    </rPh>
    <rPh sb="31" eb="33">
      <t>デキ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</si>
</sst>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;@"/>
    <numFmt numFmtId="177" formatCode="0&quot;年&quot;&quot;目&quot;"/>
    <numFmt numFmtId="178" formatCode="#,##0;&quot;△ &quot;#,##0"/>
    <numFmt numFmtId="179" formatCode="&quot;税&quot;&quot;率&quot;0%"/>
    <numFmt numFmtId="183" formatCode="0&quot;年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177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8" fontId="0" fillId="4" borderId="1" xfId="1" applyFont="1" applyFill="1" applyBorder="1">
      <alignment vertical="center"/>
    </xf>
    <xf numFmtId="38" fontId="3" fillId="2" borderId="1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178" fontId="0" fillId="0" borderId="2" xfId="0" applyNumberFormat="1" applyBorder="1">
      <alignment vertical="center"/>
    </xf>
    <xf numFmtId="178" fontId="0" fillId="0" borderId="2" xfId="1" applyNumberFormat="1" applyFont="1" applyBorder="1">
      <alignment vertical="center"/>
    </xf>
    <xf numFmtId="178" fontId="0" fillId="0" borderId="0" xfId="0" applyNumberFormat="1">
      <alignment vertical="center"/>
    </xf>
    <xf numFmtId="178" fontId="0" fillId="0" borderId="3" xfId="0" applyNumberFormat="1" applyBorder="1">
      <alignment vertical="center"/>
    </xf>
    <xf numFmtId="178" fontId="0" fillId="0" borderId="3" xfId="1" applyNumberFormat="1" applyFont="1" applyBorder="1">
      <alignment vertical="center"/>
    </xf>
    <xf numFmtId="178" fontId="0" fillId="0" borderId="4" xfId="0" applyNumberFormat="1" applyBorder="1">
      <alignment vertical="center"/>
    </xf>
    <xf numFmtId="178" fontId="0" fillId="0" borderId="4" xfId="1" applyNumberFormat="1" applyFont="1" applyBorder="1">
      <alignment vertical="center"/>
    </xf>
    <xf numFmtId="178" fontId="0" fillId="4" borderId="8" xfId="0" applyNumberFormat="1" applyFill="1" applyBorder="1">
      <alignment vertical="center"/>
    </xf>
    <xf numFmtId="178" fontId="0" fillId="4" borderId="1" xfId="0" applyNumberFormat="1" applyFill="1" applyBorder="1">
      <alignment vertical="center"/>
    </xf>
    <xf numFmtId="178" fontId="0" fillId="4" borderId="1" xfId="1" applyNumberFormat="1" applyFont="1" applyFill="1" applyBorder="1">
      <alignment vertical="center"/>
    </xf>
    <xf numFmtId="178" fontId="0" fillId="0" borderId="7" xfId="0" applyNumberFormat="1" applyBorder="1">
      <alignment vertical="center"/>
    </xf>
    <xf numFmtId="178" fontId="0" fillId="0" borderId="7" xfId="1" applyNumberFormat="1" applyFont="1" applyBorder="1">
      <alignment vertical="center"/>
    </xf>
    <xf numFmtId="178" fontId="0" fillId="5" borderId="1" xfId="0" applyNumberFormat="1" applyFill="1" applyBorder="1" applyAlignment="1">
      <alignment horizontal="center" vertical="center" wrapText="1"/>
    </xf>
    <xf numFmtId="178" fontId="0" fillId="5" borderId="1" xfId="0" applyNumberFormat="1" applyFill="1" applyBorder="1">
      <alignment vertical="center"/>
    </xf>
    <xf numFmtId="178" fontId="0" fillId="5" borderId="1" xfId="1" applyNumberFormat="1" applyFont="1" applyFill="1" applyBorder="1">
      <alignment vertical="center"/>
    </xf>
    <xf numFmtId="178" fontId="0" fillId="5" borderId="1" xfId="0" applyNumberFormat="1" applyFill="1" applyBorder="1" applyAlignment="1">
      <alignment horizontal="center" vertical="center"/>
    </xf>
    <xf numFmtId="178" fontId="0" fillId="0" borderId="1" xfId="1" applyNumberFormat="1" applyFont="1" applyBorder="1">
      <alignment vertical="center"/>
    </xf>
    <xf numFmtId="178" fontId="4" fillId="0" borderId="2" xfId="1" applyNumberFormat="1" applyFont="1" applyFill="1" applyBorder="1" applyAlignment="1">
      <alignment horizontal="center" vertical="center" wrapText="1"/>
    </xf>
    <xf numFmtId="178" fontId="0" fillId="0" borderId="2" xfId="1" applyNumberFormat="1" applyFont="1" applyFill="1" applyBorder="1" applyAlignment="1">
      <alignment horizontal="center" vertical="center"/>
    </xf>
    <xf numFmtId="178" fontId="0" fillId="0" borderId="2" xfId="1" applyNumberFormat="1" applyFont="1" applyFill="1" applyBorder="1" applyAlignment="1">
      <alignment horizontal="right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0" xfId="1" applyNumberFormat="1" applyFont="1">
      <alignment vertical="center"/>
    </xf>
    <xf numFmtId="178" fontId="4" fillId="0" borderId="3" xfId="1" applyNumberFormat="1" applyFont="1" applyFill="1" applyBorder="1" applyAlignment="1">
      <alignment horizontal="center" vertical="center" wrapText="1"/>
    </xf>
    <xf numFmtId="178" fontId="0" fillId="0" borderId="3" xfId="1" applyNumberFormat="1" applyFont="1" applyFill="1" applyBorder="1" applyAlignment="1">
      <alignment horizontal="center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0" borderId="3" xfId="0" applyNumberFormat="1" applyFill="1" applyBorder="1" applyAlignment="1">
      <alignment horizontal="center" vertical="center"/>
    </xf>
    <xf numFmtId="178" fontId="0" fillId="0" borderId="4" xfId="1" applyNumberFormat="1" applyFont="1" applyFill="1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178" fontId="0" fillId="0" borderId="8" xfId="1" applyNumberFormat="1" applyFont="1" applyBorder="1">
      <alignment vertical="center"/>
    </xf>
    <xf numFmtId="178" fontId="0" fillId="6" borderId="8" xfId="1" applyNumberFormat="1" applyFont="1" applyFill="1" applyBorder="1">
      <alignment vertical="center"/>
    </xf>
    <xf numFmtId="178" fontId="5" fillId="6" borderId="11" xfId="1" applyNumberFormat="1" applyFont="1" applyFill="1" applyBorder="1">
      <alignment vertical="center"/>
    </xf>
    <xf numFmtId="178" fontId="0" fillId="6" borderId="1" xfId="1" applyNumberFormat="1" applyFont="1" applyFill="1" applyBorder="1">
      <alignment vertical="center"/>
    </xf>
    <xf numFmtId="178" fontId="0" fillId="6" borderId="2" xfId="1" applyNumberFormat="1" applyFont="1" applyFill="1" applyBorder="1">
      <alignment vertical="center"/>
    </xf>
    <xf numFmtId="178" fontId="0" fillId="7" borderId="2" xfId="1" applyNumberFormat="1" applyFont="1" applyFill="1" applyBorder="1">
      <alignment vertical="center"/>
    </xf>
    <xf numFmtId="178" fontId="0" fillId="7" borderId="4" xfId="1" applyNumberFormat="1" applyFont="1" applyFill="1" applyBorder="1">
      <alignment vertical="center"/>
    </xf>
    <xf numFmtId="178" fontId="0" fillId="7" borderId="1" xfId="1" applyNumberFormat="1" applyFont="1" applyFill="1" applyBorder="1">
      <alignment vertical="center"/>
    </xf>
    <xf numFmtId="178" fontId="0" fillId="7" borderId="1" xfId="0" applyNumberFormat="1" applyFill="1" applyBorder="1">
      <alignment vertical="center"/>
    </xf>
    <xf numFmtId="178" fontId="0" fillId="6" borderId="1" xfId="0" applyNumberFormat="1" applyFill="1" applyBorder="1" applyAlignment="1">
      <alignment horizontal="center" vertical="center"/>
    </xf>
    <xf numFmtId="178" fontId="0" fillId="6" borderId="1" xfId="0" applyNumberFormat="1" applyFill="1" applyBorder="1">
      <alignment vertical="center"/>
    </xf>
    <xf numFmtId="179" fontId="0" fillId="0" borderId="1" xfId="2" applyNumberFormat="1" applyFont="1" applyBorder="1" applyAlignment="1">
      <alignment horizontal="center" vertical="center"/>
    </xf>
    <xf numFmtId="178" fontId="0" fillId="6" borderId="1" xfId="0" applyNumberFormat="1" applyFill="1" applyBorder="1" applyAlignment="1">
      <alignment horizontal="center" vertical="center" wrapText="1"/>
    </xf>
    <xf numFmtId="38" fontId="0" fillId="4" borderId="2" xfId="1" applyFont="1" applyFill="1" applyBorder="1">
      <alignment vertical="center"/>
    </xf>
    <xf numFmtId="38" fontId="0" fillId="4" borderId="3" xfId="1" applyFont="1" applyFill="1" applyBorder="1">
      <alignment vertical="center"/>
    </xf>
    <xf numFmtId="38" fontId="0" fillId="4" borderId="4" xfId="1" applyFont="1" applyFill="1" applyBorder="1">
      <alignment vertical="center"/>
    </xf>
    <xf numFmtId="178" fontId="0" fillId="0" borderId="2" xfId="1" applyNumberFormat="1" applyFont="1" applyFill="1" applyBorder="1">
      <alignment vertical="center"/>
    </xf>
    <xf numFmtId="178" fontId="0" fillId="0" borderId="4" xfId="1" applyNumberFormat="1" applyFont="1" applyFill="1" applyBorder="1">
      <alignment vertical="center"/>
    </xf>
    <xf numFmtId="178" fontId="4" fillId="0" borderId="2" xfId="1" applyNumberFormat="1" applyFont="1" applyBorder="1">
      <alignment vertical="center"/>
    </xf>
    <xf numFmtId="178" fontId="4" fillId="0" borderId="4" xfId="1" applyNumberFormat="1" applyFont="1" applyBorder="1">
      <alignment vertical="center"/>
    </xf>
    <xf numFmtId="178" fontId="0" fillId="6" borderId="1" xfId="1" applyNumberFormat="1" applyFont="1" applyFill="1" applyBorder="1" applyAlignment="1">
      <alignment horizontal="center" vertical="center"/>
    </xf>
    <xf numFmtId="178" fontId="0" fillId="6" borderId="10" xfId="1" applyNumberFormat="1" applyFont="1" applyFill="1" applyBorder="1" applyAlignment="1">
      <alignment horizontal="center" vertical="center"/>
    </xf>
    <xf numFmtId="178" fontId="0" fillId="6" borderId="5" xfId="1" applyNumberFormat="1" applyFont="1" applyFill="1" applyBorder="1" applyAlignment="1">
      <alignment horizontal="center" vertical="center"/>
    </xf>
    <xf numFmtId="178" fontId="0" fillId="6" borderId="6" xfId="1" applyNumberFormat="1" applyFont="1" applyFill="1" applyBorder="1" applyAlignment="1">
      <alignment horizontal="center" vertical="center"/>
    </xf>
    <xf numFmtId="178" fontId="0" fillId="6" borderId="9" xfId="1" applyNumberFormat="1" applyFont="1" applyFill="1" applyBorder="1" applyAlignment="1">
      <alignment horizontal="center" vertical="center"/>
    </xf>
    <xf numFmtId="178" fontId="0" fillId="6" borderId="12" xfId="1" applyNumberFormat="1" applyFont="1" applyFill="1" applyBorder="1" applyAlignment="1">
      <alignment horizontal="center" vertical="center"/>
    </xf>
    <xf numFmtId="178" fontId="0" fillId="6" borderId="13" xfId="1" applyNumberFormat="1" applyFont="1" applyFill="1" applyBorder="1" applyAlignment="1">
      <alignment horizontal="center" vertical="center"/>
    </xf>
    <xf numFmtId="178" fontId="0" fillId="4" borderId="5" xfId="0" applyNumberFormat="1" applyFill="1" applyBorder="1" applyAlignment="1">
      <alignment horizontal="center" vertical="center"/>
    </xf>
    <xf numFmtId="178" fontId="0" fillId="4" borderId="6" xfId="0" applyNumberFormat="1" applyFill="1" applyBorder="1" applyAlignment="1">
      <alignment horizontal="center" vertical="center"/>
    </xf>
    <xf numFmtId="178" fontId="0" fillId="4" borderId="9" xfId="0" applyNumberForma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38" fontId="0" fillId="0" borderId="1" xfId="1" applyFont="1" applyFill="1" applyBorder="1">
      <alignment vertical="center"/>
    </xf>
    <xf numFmtId="183" fontId="0" fillId="0" borderId="2" xfId="1" applyNumberFormat="1" applyFont="1" applyFill="1" applyBorder="1">
      <alignment vertical="center"/>
    </xf>
    <xf numFmtId="183" fontId="0" fillId="0" borderId="3" xfId="1" applyNumberFormat="1" applyFont="1" applyFill="1" applyBorder="1">
      <alignment vertical="center"/>
    </xf>
    <xf numFmtId="183" fontId="0" fillId="0" borderId="4" xfId="1" applyNumberFormat="1" applyFont="1" applyFill="1" applyBorder="1">
      <alignment vertical="center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  <xf numFmtId="178" fontId="0" fillId="0" borderId="2" xfId="0" applyNumberForma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0" fontId="0" fillId="5" borderId="14" xfId="0" applyFill="1" applyBorder="1" applyAlignment="1">
      <alignment horizontal="left" vertical="top" wrapText="1"/>
    </xf>
    <xf numFmtId="0" fontId="0" fillId="5" borderId="15" xfId="0" applyFill="1" applyBorder="1" applyAlignment="1">
      <alignment horizontal="left" vertical="top" wrapText="1"/>
    </xf>
    <xf numFmtId="0" fontId="0" fillId="5" borderId="15" xfId="0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0" fontId="0" fillId="5" borderId="23" xfId="0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/>
    </xf>
    <xf numFmtId="0" fontId="0" fillId="5" borderId="24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 wrapText="1"/>
    </xf>
    <xf numFmtId="0" fontId="0" fillId="5" borderId="18" xfId="0" applyFill="1" applyBorder="1" applyAlignment="1">
      <alignment horizontal="left" vertical="top" wrapText="1"/>
    </xf>
    <xf numFmtId="0" fontId="0" fillId="5" borderId="18" xfId="0" applyFill="1" applyBorder="1" applyAlignment="1">
      <alignment horizontal="left" vertical="top"/>
    </xf>
    <xf numFmtId="0" fontId="0" fillId="5" borderId="19" xfId="0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C8238-7909-44D4-BCEA-38F159EB7882}">
  <dimension ref="A1:C68"/>
  <sheetViews>
    <sheetView tabSelected="1" workbookViewId="0">
      <pane ySplit="5" topLeftCell="A21" activePane="bottomLeft" state="frozen"/>
      <selection pane="bottomLeft" activeCell="A6" sqref="A6"/>
    </sheetView>
  </sheetViews>
  <sheetFormatPr defaultRowHeight="18.75" x14ac:dyDescent="0.4"/>
  <cols>
    <col min="1" max="1" width="15.625" customWidth="1"/>
    <col min="2" max="2" width="14.375" customWidth="1"/>
    <col min="3" max="3" width="16.75" customWidth="1"/>
    <col min="4" max="4" width="19.125" customWidth="1"/>
  </cols>
  <sheetData>
    <row r="1" spans="1:3" ht="19.5" thickBot="1" x14ac:dyDescent="0.45">
      <c r="A1" s="76" t="s">
        <v>84</v>
      </c>
      <c r="B1" s="77"/>
      <c r="C1" s="78"/>
    </row>
    <row r="2" spans="1:3" ht="19.5" thickBot="1" x14ac:dyDescent="0.45">
      <c r="A2" s="107"/>
      <c r="B2" s="107"/>
      <c r="C2" s="107"/>
    </row>
    <row r="3" spans="1:3" x14ac:dyDescent="0.4">
      <c r="A3" s="84" t="s">
        <v>93</v>
      </c>
      <c r="B3" s="85"/>
      <c r="C3" s="86"/>
    </row>
    <row r="4" spans="1:3" ht="19.5" thickBot="1" x14ac:dyDescent="0.45">
      <c r="A4" s="90"/>
      <c r="B4" s="91"/>
      <c r="C4" s="92"/>
    </row>
    <row r="6" spans="1:3" x14ac:dyDescent="0.4">
      <c r="A6" s="1" t="s">
        <v>16</v>
      </c>
    </row>
    <row r="7" spans="1:3" x14ac:dyDescent="0.4">
      <c r="A7" s="6" t="s">
        <v>83</v>
      </c>
      <c r="B7" s="6" t="s">
        <v>27</v>
      </c>
      <c r="C7" s="6" t="s">
        <v>28</v>
      </c>
    </row>
    <row r="8" spans="1:3" x14ac:dyDescent="0.4">
      <c r="A8" s="3" t="s">
        <v>8</v>
      </c>
      <c r="B8" s="3" t="s">
        <v>18</v>
      </c>
      <c r="C8" s="3"/>
    </row>
    <row r="9" spans="1:3" x14ac:dyDescent="0.4">
      <c r="A9" s="4" t="s">
        <v>9</v>
      </c>
      <c r="B9" s="4" t="s">
        <v>19</v>
      </c>
      <c r="C9" s="4"/>
    </row>
    <row r="10" spans="1:3" x14ac:dyDescent="0.4">
      <c r="A10" s="4" t="s">
        <v>11</v>
      </c>
      <c r="B10" s="4" t="s">
        <v>19</v>
      </c>
      <c r="C10" s="4"/>
    </row>
    <row r="11" spans="1:3" x14ac:dyDescent="0.4">
      <c r="A11" s="4" t="s">
        <v>10</v>
      </c>
      <c r="B11" s="4" t="s">
        <v>19</v>
      </c>
      <c r="C11" s="4"/>
    </row>
    <row r="12" spans="1:3" x14ac:dyDescent="0.4">
      <c r="A12" s="4" t="s">
        <v>12</v>
      </c>
      <c r="B12" s="4" t="s">
        <v>19</v>
      </c>
      <c r="C12" s="4"/>
    </row>
    <row r="13" spans="1:3" x14ac:dyDescent="0.4">
      <c r="A13" s="4" t="s">
        <v>13</v>
      </c>
      <c r="B13" s="4" t="s">
        <v>19</v>
      </c>
      <c r="C13" s="4"/>
    </row>
    <row r="14" spans="1:3" x14ac:dyDescent="0.4">
      <c r="A14" s="4" t="s">
        <v>14</v>
      </c>
      <c r="B14" s="4" t="s">
        <v>19</v>
      </c>
      <c r="C14" s="4"/>
    </row>
    <row r="15" spans="1:3" x14ac:dyDescent="0.4">
      <c r="A15" s="4" t="s">
        <v>15</v>
      </c>
      <c r="B15" s="4" t="s">
        <v>19</v>
      </c>
      <c r="C15" s="4"/>
    </row>
    <row r="16" spans="1:3" x14ac:dyDescent="0.4">
      <c r="A16" s="4" t="s">
        <v>17</v>
      </c>
      <c r="B16" s="4" t="s">
        <v>18</v>
      </c>
      <c r="C16" s="4"/>
    </row>
    <row r="17" spans="1:3" x14ac:dyDescent="0.4">
      <c r="A17" s="4"/>
      <c r="B17" s="4"/>
      <c r="C17" s="4"/>
    </row>
    <row r="18" spans="1:3" x14ac:dyDescent="0.4">
      <c r="A18" s="4"/>
      <c r="B18" s="4"/>
      <c r="C18" s="4"/>
    </row>
    <row r="19" spans="1:3" x14ac:dyDescent="0.4">
      <c r="A19" s="4"/>
      <c r="B19" s="4"/>
      <c r="C19" s="4"/>
    </row>
    <row r="20" spans="1:3" x14ac:dyDescent="0.4">
      <c r="A20" s="4"/>
      <c r="B20" s="4"/>
      <c r="C20" s="4"/>
    </row>
    <row r="21" spans="1:3" x14ac:dyDescent="0.4">
      <c r="A21" s="4"/>
      <c r="B21" s="4"/>
      <c r="C21" s="4"/>
    </row>
    <row r="22" spans="1:3" x14ac:dyDescent="0.4">
      <c r="A22" s="4"/>
      <c r="B22" s="4"/>
      <c r="C22" s="4"/>
    </row>
    <row r="23" spans="1:3" x14ac:dyDescent="0.4">
      <c r="A23" s="4"/>
      <c r="B23" s="4"/>
      <c r="C23" s="4"/>
    </row>
    <row r="24" spans="1:3" x14ac:dyDescent="0.4">
      <c r="A24" s="4"/>
      <c r="B24" s="4"/>
      <c r="C24" s="4"/>
    </row>
    <row r="25" spans="1:3" x14ac:dyDescent="0.4">
      <c r="A25" s="4"/>
      <c r="B25" s="4"/>
      <c r="C25" s="4"/>
    </row>
    <row r="26" spans="1:3" x14ac:dyDescent="0.4">
      <c r="A26" s="5"/>
      <c r="B26" s="5"/>
      <c r="C26" s="5"/>
    </row>
    <row r="29" spans="1:3" x14ac:dyDescent="0.4">
      <c r="A29" s="1" t="s">
        <v>20</v>
      </c>
    </row>
    <row r="30" spans="1:3" x14ac:dyDescent="0.4">
      <c r="A30" s="10" t="s">
        <v>34</v>
      </c>
      <c r="B30" s="10" t="s">
        <v>27</v>
      </c>
      <c r="C30" s="6" t="s">
        <v>28</v>
      </c>
    </row>
    <row r="31" spans="1:3" x14ac:dyDescent="0.4">
      <c r="A31" s="3" t="s">
        <v>4</v>
      </c>
      <c r="B31" s="3" t="s">
        <v>7</v>
      </c>
      <c r="C31" s="3"/>
    </row>
    <row r="32" spans="1:3" x14ac:dyDescent="0.4">
      <c r="A32" s="4" t="s">
        <v>49</v>
      </c>
      <c r="B32" s="4" t="s">
        <v>7</v>
      </c>
      <c r="C32" s="4"/>
    </row>
    <row r="33" spans="1:3" x14ac:dyDescent="0.4">
      <c r="A33" s="4"/>
      <c r="B33" s="4"/>
      <c r="C33" s="4"/>
    </row>
    <row r="34" spans="1:3" x14ac:dyDescent="0.4">
      <c r="A34" s="4"/>
      <c r="B34" s="4"/>
      <c r="C34" s="4"/>
    </row>
    <row r="35" spans="1:3" x14ac:dyDescent="0.4">
      <c r="A35" s="5"/>
      <c r="B35" s="5"/>
      <c r="C35" s="5"/>
    </row>
    <row r="36" spans="1:3" x14ac:dyDescent="0.4">
      <c r="A36" s="10" t="s">
        <v>35</v>
      </c>
      <c r="B36" s="10" t="s">
        <v>27</v>
      </c>
      <c r="C36" s="6" t="s">
        <v>28</v>
      </c>
    </row>
    <row r="37" spans="1:3" x14ac:dyDescent="0.4">
      <c r="A37" s="3" t="s">
        <v>15</v>
      </c>
      <c r="B37" s="3" t="s">
        <v>19</v>
      </c>
      <c r="C37" s="3"/>
    </row>
    <row r="38" spans="1:3" x14ac:dyDescent="0.4">
      <c r="A38" s="4" t="s">
        <v>17</v>
      </c>
      <c r="B38" s="4" t="s">
        <v>18</v>
      </c>
      <c r="C38" s="4"/>
    </row>
    <row r="39" spans="1:3" x14ac:dyDescent="0.4">
      <c r="A39" s="4" t="s">
        <v>22</v>
      </c>
      <c r="B39" s="4" t="s">
        <v>7</v>
      </c>
      <c r="C39" s="4"/>
    </row>
    <row r="40" spans="1:3" x14ac:dyDescent="0.4">
      <c r="A40" s="4" t="s">
        <v>23</v>
      </c>
      <c r="B40" s="4" t="s">
        <v>18</v>
      </c>
      <c r="C40" s="4"/>
    </row>
    <row r="41" spans="1:3" x14ac:dyDescent="0.4">
      <c r="A41" s="4" t="s">
        <v>24</v>
      </c>
      <c r="B41" s="4" t="s">
        <v>18</v>
      </c>
      <c r="C41" s="4"/>
    </row>
    <row r="42" spans="1:3" x14ac:dyDescent="0.4">
      <c r="A42" s="4" t="s">
        <v>29</v>
      </c>
      <c r="B42" s="4" t="s">
        <v>19</v>
      </c>
      <c r="C42" s="4"/>
    </row>
    <row r="43" spans="1:3" x14ac:dyDescent="0.4">
      <c r="A43" s="4" t="s">
        <v>30</v>
      </c>
      <c r="B43" s="4" t="s">
        <v>19</v>
      </c>
      <c r="C43" s="4"/>
    </row>
    <row r="44" spans="1:3" x14ac:dyDescent="0.4">
      <c r="A44" s="4" t="s">
        <v>31</v>
      </c>
      <c r="B44" s="4" t="s">
        <v>18</v>
      </c>
      <c r="C44" s="4"/>
    </row>
    <row r="45" spans="1:3" x14ac:dyDescent="0.4">
      <c r="A45" s="4" t="s">
        <v>32</v>
      </c>
      <c r="B45" s="4" t="s">
        <v>18</v>
      </c>
      <c r="C45" s="4"/>
    </row>
    <row r="46" spans="1:3" x14ac:dyDescent="0.4">
      <c r="A46" s="4" t="s">
        <v>33</v>
      </c>
      <c r="B46" s="4" t="s">
        <v>18</v>
      </c>
      <c r="C46" s="4"/>
    </row>
    <row r="47" spans="1:3" x14ac:dyDescent="0.4">
      <c r="A47" s="4" t="s">
        <v>38</v>
      </c>
      <c r="B47" s="4" t="s">
        <v>19</v>
      </c>
      <c r="C47" s="4"/>
    </row>
    <row r="48" spans="1:3" x14ac:dyDescent="0.4">
      <c r="A48" s="4" t="s">
        <v>39</v>
      </c>
      <c r="B48" s="4" t="s">
        <v>19</v>
      </c>
      <c r="C48" s="4"/>
    </row>
    <row r="49" spans="1:3" x14ac:dyDescent="0.4">
      <c r="A49" s="4" t="s">
        <v>50</v>
      </c>
      <c r="B49" s="4" t="s">
        <v>18</v>
      </c>
      <c r="C49" s="4"/>
    </row>
    <row r="50" spans="1:3" x14ac:dyDescent="0.4">
      <c r="A50" s="4"/>
      <c r="B50" s="4"/>
      <c r="C50" s="4"/>
    </row>
    <row r="51" spans="1:3" x14ac:dyDescent="0.4">
      <c r="A51" s="4"/>
      <c r="B51" s="4"/>
      <c r="C51" s="4"/>
    </row>
    <row r="52" spans="1:3" x14ac:dyDescent="0.4">
      <c r="A52" s="4"/>
      <c r="B52" s="4"/>
      <c r="C52" s="4"/>
    </row>
    <row r="53" spans="1:3" x14ac:dyDescent="0.4">
      <c r="A53" s="4"/>
      <c r="B53" s="4"/>
      <c r="C53" s="4"/>
    </row>
    <row r="54" spans="1:3" x14ac:dyDescent="0.4">
      <c r="A54" s="4"/>
      <c r="B54" s="4"/>
      <c r="C54" s="4"/>
    </row>
    <row r="55" spans="1:3" x14ac:dyDescent="0.4">
      <c r="A55" s="4"/>
      <c r="B55" s="4"/>
      <c r="C55" s="4"/>
    </row>
    <row r="56" spans="1:3" x14ac:dyDescent="0.4">
      <c r="A56" s="5"/>
      <c r="B56" s="5"/>
      <c r="C56" s="5"/>
    </row>
    <row r="57" spans="1:3" x14ac:dyDescent="0.4">
      <c r="A57" s="10" t="s">
        <v>36</v>
      </c>
      <c r="B57" s="10" t="s">
        <v>27</v>
      </c>
      <c r="C57" s="10"/>
    </row>
    <row r="58" spans="1:3" x14ac:dyDescent="0.4">
      <c r="A58" s="3" t="s">
        <v>21</v>
      </c>
      <c r="B58" s="3" t="s">
        <v>7</v>
      </c>
      <c r="C58" s="3"/>
    </row>
    <row r="59" spans="1:3" x14ac:dyDescent="0.4">
      <c r="A59" s="4"/>
      <c r="B59" s="4"/>
      <c r="C59" s="4"/>
    </row>
    <row r="60" spans="1:3" x14ac:dyDescent="0.4">
      <c r="A60" s="5"/>
      <c r="B60" s="5"/>
      <c r="C60" s="5"/>
    </row>
    <row r="61" spans="1:3" x14ac:dyDescent="0.4">
      <c r="A61" s="10" t="s">
        <v>37</v>
      </c>
      <c r="B61" s="10" t="s">
        <v>27</v>
      </c>
      <c r="C61" s="10"/>
    </row>
    <row r="62" spans="1:3" x14ac:dyDescent="0.4">
      <c r="A62" s="3" t="s">
        <v>24</v>
      </c>
      <c r="B62" s="3" t="s">
        <v>18</v>
      </c>
      <c r="C62" s="3"/>
    </row>
    <row r="63" spans="1:3" x14ac:dyDescent="0.4">
      <c r="A63" s="4"/>
      <c r="B63" s="4"/>
      <c r="C63" s="4"/>
    </row>
    <row r="64" spans="1:3" x14ac:dyDescent="0.4">
      <c r="A64" s="5"/>
      <c r="B64" s="5"/>
      <c r="C64" s="5"/>
    </row>
    <row r="65" spans="1:3" x14ac:dyDescent="0.4">
      <c r="A65" s="10" t="s">
        <v>25</v>
      </c>
      <c r="B65" s="10"/>
      <c r="C65" s="10"/>
    </row>
    <row r="66" spans="1:3" x14ac:dyDescent="0.4">
      <c r="A66" s="3" t="s">
        <v>26</v>
      </c>
      <c r="B66" s="3" t="s">
        <v>18</v>
      </c>
      <c r="C66" s="3"/>
    </row>
    <row r="67" spans="1:3" x14ac:dyDescent="0.4">
      <c r="A67" s="4"/>
      <c r="B67" s="4"/>
      <c r="C67" s="4"/>
    </row>
    <row r="68" spans="1:3" x14ac:dyDescent="0.4">
      <c r="A68" s="5"/>
      <c r="B68" s="5"/>
      <c r="C68" s="5"/>
    </row>
  </sheetData>
  <mergeCells count="2">
    <mergeCell ref="A1:C1"/>
    <mergeCell ref="A3:C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01F95-88C0-4CD8-804C-A937339E6850}">
  <sheetPr>
    <pageSetUpPr fitToPage="1"/>
  </sheetPr>
  <dimension ref="A1:I27"/>
  <sheetViews>
    <sheetView workbookViewId="0">
      <pane xSplit="2" ySplit="6" topLeftCell="C7" activePane="bottomRight" state="frozen"/>
      <selection pane="topRight" activeCell="C1" sqref="C1"/>
      <selection pane="bottomLeft" activeCell="A4" sqref="A4"/>
      <selection pane="bottomRight" activeCell="I7" sqref="I7"/>
    </sheetView>
  </sheetViews>
  <sheetFormatPr defaultRowHeight="18.75" x14ac:dyDescent="0.4"/>
  <cols>
    <col min="1" max="2" width="20" customWidth="1"/>
    <col min="3" max="3" width="14.875" customWidth="1"/>
    <col min="4" max="4" width="15.5" customWidth="1"/>
    <col min="5" max="8" width="14.875" customWidth="1"/>
    <col min="9" max="9" width="19.625" customWidth="1"/>
    <col min="10" max="16" width="14.875" customWidth="1"/>
  </cols>
  <sheetData>
    <row r="1" spans="1:9" ht="19.5" thickBot="1" x14ac:dyDescent="0.45">
      <c r="A1" s="1" t="s">
        <v>6</v>
      </c>
    </row>
    <row r="2" spans="1:9" x14ac:dyDescent="0.4">
      <c r="A2" s="84" t="s">
        <v>87</v>
      </c>
      <c r="B2" s="85"/>
      <c r="C2" s="85"/>
      <c r="D2" s="85"/>
      <c r="E2" s="85"/>
      <c r="F2" s="85"/>
      <c r="G2" s="85"/>
      <c r="H2" s="85"/>
      <c r="I2" s="86"/>
    </row>
    <row r="3" spans="1:9" x14ac:dyDescent="0.4">
      <c r="A3" s="87"/>
      <c r="B3" s="88"/>
      <c r="C3" s="88"/>
      <c r="D3" s="88"/>
      <c r="E3" s="88"/>
      <c r="F3" s="88"/>
      <c r="G3" s="88"/>
      <c r="H3" s="88"/>
      <c r="I3" s="89"/>
    </row>
    <row r="4" spans="1:9" ht="19.5" thickBot="1" x14ac:dyDescent="0.45">
      <c r="A4" s="90"/>
      <c r="B4" s="91"/>
      <c r="C4" s="91"/>
      <c r="D4" s="91"/>
      <c r="E4" s="91"/>
      <c r="F4" s="91"/>
      <c r="G4" s="91"/>
      <c r="H4" s="91"/>
      <c r="I4" s="92"/>
    </row>
    <row r="5" spans="1:9" x14ac:dyDescent="0.4">
      <c r="A5" s="1"/>
    </row>
    <row r="6" spans="1:9" ht="41.25" customHeight="1" x14ac:dyDescent="0.4">
      <c r="A6" s="13" t="s">
        <v>83</v>
      </c>
      <c r="B6" s="13" t="s">
        <v>3</v>
      </c>
      <c r="C6" s="13" t="s">
        <v>7</v>
      </c>
      <c r="D6" s="13" t="s">
        <v>1</v>
      </c>
      <c r="E6" s="13" t="s">
        <v>0</v>
      </c>
      <c r="F6" s="13" t="s">
        <v>2</v>
      </c>
      <c r="G6" s="13" t="s">
        <v>85</v>
      </c>
      <c r="H6" s="79" t="s">
        <v>86</v>
      </c>
      <c r="I6" s="13" t="s">
        <v>82</v>
      </c>
    </row>
    <row r="7" spans="1:9" x14ac:dyDescent="0.4">
      <c r="A7" s="3"/>
      <c r="B7" s="3"/>
      <c r="C7" s="3"/>
      <c r="D7" s="7"/>
      <c r="E7" s="59">
        <f>IF(C7="課税",D7*0.1,0)</f>
        <v>0</v>
      </c>
      <c r="F7" s="59">
        <f>D7+E7</f>
        <v>0</v>
      </c>
      <c r="G7" s="81"/>
      <c r="H7" s="59" t="str">
        <f>IF(G7&gt;0,D7/G7,"")</f>
        <v/>
      </c>
      <c r="I7" s="3"/>
    </row>
    <row r="8" spans="1:9" x14ac:dyDescent="0.4">
      <c r="A8" s="4"/>
      <c r="B8" s="4"/>
      <c r="C8" s="4"/>
      <c r="D8" s="8"/>
      <c r="E8" s="60">
        <f t="shared" ref="E8:E26" si="0">IF(C8="課税",D8*0.1,0)</f>
        <v>0</v>
      </c>
      <c r="F8" s="60">
        <f t="shared" ref="F8:F26" si="1">D8+E8</f>
        <v>0</v>
      </c>
      <c r="G8" s="82"/>
      <c r="H8" s="60" t="str">
        <f t="shared" ref="H8:H26" si="2">IF(G8&gt;0,D8/G8,"")</f>
        <v/>
      </c>
      <c r="I8" s="4"/>
    </row>
    <row r="9" spans="1:9" x14ac:dyDescent="0.4">
      <c r="A9" s="4"/>
      <c r="B9" s="4"/>
      <c r="C9" s="4"/>
      <c r="D9" s="8"/>
      <c r="E9" s="60">
        <f t="shared" si="0"/>
        <v>0</v>
      </c>
      <c r="F9" s="60">
        <f t="shared" si="1"/>
        <v>0</v>
      </c>
      <c r="G9" s="82"/>
      <c r="H9" s="60" t="str">
        <f t="shared" si="2"/>
        <v/>
      </c>
      <c r="I9" s="4"/>
    </row>
    <row r="10" spans="1:9" x14ac:dyDescent="0.4">
      <c r="A10" s="4"/>
      <c r="B10" s="4"/>
      <c r="C10" s="4"/>
      <c r="D10" s="8"/>
      <c r="E10" s="60">
        <f t="shared" si="0"/>
        <v>0</v>
      </c>
      <c r="F10" s="60">
        <f t="shared" si="1"/>
        <v>0</v>
      </c>
      <c r="G10" s="82"/>
      <c r="H10" s="60" t="str">
        <f t="shared" si="2"/>
        <v/>
      </c>
      <c r="I10" s="4"/>
    </row>
    <row r="11" spans="1:9" x14ac:dyDescent="0.4">
      <c r="A11" s="4"/>
      <c r="B11" s="4"/>
      <c r="C11" s="4"/>
      <c r="D11" s="8"/>
      <c r="E11" s="60">
        <f t="shared" si="0"/>
        <v>0</v>
      </c>
      <c r="F11" s="60">
        <f t="shared" si="1"/>
        <v>0</v>
      </c>
      <c r="G11" s="82"/>
      <c r="H11" s="60" t="str">
        <f t="shared" si="2"/>
        <v/>
      </c>
      <c r="I11" s="4"/>
    </row>
    <row r="12" spans="1:9" x14ac:dyDescent="0.4">
      <c r="A12" s="4"/>
      <c r="B12" s="4"/>
      <c r="C12" s="4"/>
      <c r="D12" s="8"/>
      <c r="E12" s="60">
        <f t="shared" si="0"/>
        <v>0</v>
      </c>
      <c r="F12" s="60">
        <f t="shared" si="1"/>
        <v>0</v>
      </c>
      <c r="G12" s="82"/>
      <c r="H12" s="60" t="str">
        <f t="shared" si="2"/>
        <v/>
      </c>
      <c r="I12" s="4"/>
    </row>
    <row r="13" spans="1:9" x14ac:dyDescent="0.4">
      <c r="A13" s="4"/>
      <c r="B13" s="4"/>
      <c r="C13" s="4"/>
      <c r="D13" s="8"/>
      <c r="E13" s="60">
        <f t="shared" si="0"/>
        <v>0</v>
      </c>
      <c r="F13" s="60">
        <f t="shared" si="1"/>
        <v>0</v>
      </c>
      <c r="G13" s="82"/>
      <c r="H13" s="60" t="str">
        <f t="shared" si="2"/>
        <v/>
      </c>
      <c r="I13" s="4"/>
    </row>
    <row r="14" spans="1:9" x14ac:dyDescent="0.4">
      <c r="A14" s="4"/>
      <c r="B14" s="4"/>
      <c r="C14" s="4"/>
      <c r="D14" s="8"/>
      <c r="E14" s="60">
        <f t="shared" si="0"/>
        <v>0</v>
      </c>
      <c r="F14" s="60">
        <f t="shared" si="1"/>
        <v>0</v>
      </c>
      <c r="G14" s="82"/>
      <c r="H14" s="60" t="str">
        <f t="shared" si="2"/>
        <v/>
      </c>
      <c r="I14" s="4"/>
    </row>
    <row r="15" spans="1:9" x14ac:dyDescent="0.4">
      <c r="A15" s="4"/>
      <c r="B15" s="4"/>
      <c r="C15" s="4"/>
      <c r="D15" s="8"/>
      <c r="E15" s="60">
        <f t="shared" si="0"/>
        <v>0</v>
      </c>
      <c r="F15" s="60">
        <f t="shared" si="1"/>
        <v>0</v>
      </c>
      <c r="G15" s="82"/>
      <c r="H15" s="60" t="str">
        <f t="shared" si="2"/>
        <v/>
      </c>
      <c r="I15" s="4"/>
    </row>
    <row r="16" spans="1:9" x14ac:dyDescent="0.4">
      <c r="A16" s="4"/>
      <c r="B16" s="4"/>
      <c r="C16" s="4"/>
      <c r="D16" s="8"/>
      <c r="E16" s="60">
        <f t="shared" si="0"/>
        <v>0</v>
      </c>
      <c r="F16" s="60">
        <f t="shared" si="1"/>
        <v>0</v>
      </c>
      <c r="G16" s="82"/>
      <c r="H16" s="60" t="str">
        <f t="shared" si="2"/>
        <v/>
      </c>
      <c r="I16" s="4"/>
    </row>
    <row r="17" spans="1:9" x14ac:dyDescent="0.4">
      <c r="A17" s="4"/>
      <c r="B17" s="4"/>
      <c r="C17" s="4"/>
      <c r="D17" s="8"/>
      <c r="E17" s="60">
        <f t="shared" si="0"/>
        <v>0</v>
      </c>
      <c r="F17" s="60">
        <f t="shared" si="1"/>
        <v>0</v>
      </c>
      <c r="G17" s="82"/>
      <c r="H17" s="60" t="str">
        <f t="shared" si="2"/>
        <v/>
      </c>
      <c r="I17" s="4"/>
    </row>
    <row r="18" spans="1:9" x14ac:dyDescent="0.4">
      <c r="A18" s="4"/>
      <c r="B18" s="4"/>
      <c r="C18" s="4"/>
      <c r="D18" s="8"/>
      <c r="E18" s="60">
        <f t="shared" si="0"/>
        <v>0</v>
      </c>
      <c r="F18" s="60">
        <f t="shared" si="1"/>
        <v>0</v>
      </c>
      <c r="G18" s="82"/>
      <c r="H18" s="60" t="str">
        <f t="shared" si="2"/>
        <v/>
      </c>
      <c r="I18" s="4"/>
    </row>
    <row r="19" spans="1:9" x14ac:dyDescent="0.4">
      <c r="A19" s="4"/>
      <c r="B19" s="4"/>
      <c r="C19" s="4"/>
      <c r="D19" s="8"/>
      <c r="E19" s="60">
        <f t="shared" si="0"/>
        <v>0</v>
      </c>
      <c r="F19" s="60">
        <f t="shared" si="1"/>
        <v>0</v>
      </c>
      <c r="G19" s="82"/>
      <c r="H19" s="60" t="str">
        <f t="shared" si="2"/>
        <v/>
      </c>
      <c r="I19" s="4"/>
    </row>
    <row r="20" spans="1:9" x14ac:dyDescent="0.4">
      <c r="A20" s="4"/>
      <c r="B20" s="4"/>
      <c r="C20" s="4"/>
      <c r="D20" s="8"/>
      <c r="E20" s="60">
        <f t="shared" si="0"/>
        <v>0</v>
      </c>
      <c r="F20" s="60">
        <f t="shared" si="1"/>
        <v>0</v>
      </c>
      <c r="G20" s="82"/>
      <c r="H20" s="60" t="str">
        <f t="shared" si="2"/>
        <v/>
      </c>
      <c r="I20" s="4"/>
    </row>
    <row r="21" spans="1:9" x14ac:dyDescent="0.4">
      <c r="A21" s="4"/>
      <c r="B21" s="4"/>
      <c r="C21" s="4"/>
      <c r="D21" s="8"/>
      <c r="E21" s="60">
        <f t="shared" si="0"/>
        <v>0</v>
      </c>
      <c r="F21" s="60">
        <f t="shared" si="1"/>
        <v>0</v>
      </c>
      <c r="G21" s="82"/>
      <c r="H21" s="60" t="str">
        <f t="shared" si="2"/>
        <v/>
      </c>
      <c r="I21" s="4"/>
    </row>
    <row r="22" spans="1:9" x14ac:dyDescent="0.4">
      <c r="A22" s="4"/>
      <c r="B22" s="4"/>
      <c r="C22" s="4"/>
      <c r="D22" s="8"/>
      <c r="E22" s="60">
        <f t="shared" si="0"/>
        <v>0</v>
      </c>
      <c r="F22" s="60">
        <f t="shared" si="1"/>
        <v>0</v>
      </c>
      <c r="G22" s="82"/>
      <c r="H22" s="60" t="str">
        <f t="shared" si="2"/>
        <v/>
      </c>
      <c r="I22" s="4"/>
    </row>
    <row r="23" spans="1:9" x14ac:dyDescent="0.4">
      <c r="A23" s="4"/>
      <c r="B23" s="4"/>
      <c r="C23" s="4"/>
      <c r="D23" s="8"/>
      <c r="E23" s="60">
        <f t="shared" si="0"/>
        <v>0</v>
      </c>
      <c r="F23" s="60">
        <f t="shared" si="1"/>
        <v>0</v>
      </c>
      <c r="G23" s="82"/>
      <c r="H23" s="60" t="str">
        <f t="shared" si="2"/>
        <v/>
      </c>
      <c r="I23" s="4"/>
    </row>
    <row r="24" spans="1:9" x14ac:dyDescent="0.4">
      <c r="A24" s="4"/>
      <c r="B24" s="4"/>
      <c r="C24" s="4"/>
      <c r="D24" s="8"/>
      <c r="E24" s="60">
        <f t="shared" si="0"/>
        <v>0</v>
      </c>
      <c r="F24" s="60">
        <f t="shared" si="1"/>
        <v>0</v>
      </c>
      <c r="G24" s="82"/>
      <c r="H24" s="60" t="str">
        <f t="shared" si="2"/>
        <v/>
      </c>
      <c r="I24" s="4"/>
    </row>
    <row r="25" spans="1:9" x14ac:dyDescent="0.4">
      <c r="A25" s="4"/>
      <c r="B25" s="4"/>
      <c r="C25" s="4"/>
      <c r="D25" s="8"/>
      <c r="E25" s="60">
        <f t="shared" si="0"/>
        <v>0</v>
      </c>
      <c r="F25" s="60">
        <f t="shared" si="1"/>
        <v>0</v>
      </c>
      <c r="G25" s="82"/>
      <c r="H25" s="60" t="str">
        <f t="shared" si="2"/>
        <v/>
      </c>
      <c r="I25" s="4"/>
    </row>
    <row r="26" spans="1:9" x14ac:dyDescent="0.4">
      <c r="A26" s="5"/>
      <c r="B26" s="5"/>
      <c r="C26" s="5"/>
      <c r="D26" s="9"/>
      <c r="E26" s="61">
        <f t="shared" si="0"/>
        <v>0</v>
      </c>
      <c r="F26" s="61">
        <f t="shared" si="1"/>
        <v>0</v>
      </c>
      <c r="G26" s="83"/>
      <c r="H26" s="61" t="str">
        <f t="shared" si="2"/>
        <v/>
      </c>
      <c r="I26" s="5"/>
    </row>
    <row r="27" spans="1:9" x14ac:dyDescent="0.4">
      <c r="A27" s="2"/>
      <c r="B27" s="2"/>
      <c r="C27" s="2"/>
      <c r="D27" s="14">
        <f>SUM(D7:D26)</f>
        <v>0</v>
      </c>
      <c r="E27" s="14">
        <f t="shared" ref="E27:F27" si="3">SUM(E7:E26)</f>
        <v>0</v>
      </c>
      <c r="F27" s="14">
        <f t="shared" si="3"/>
        <v>0</v>
      </c>
      <c r="G27" s="80"/>
      <c r="H27" s="14"/>
      <c r="I27" s="2"/>
    </row>
  </sheetData>
  <mergeCells count="1">
    <mergeCell ref="A2:I4"/>
  </mergeCells>
  <phoneticPr fontId="1"/>
  <pageMargins left="0.70866141732283472" right="0.70866141732283472" top="0.74803149606299213" bottom="0.74803149606299213" header="0.31496062992125984" footer="0.31496062992125984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5BCD1759-35E9-4E9B-A36E-5448A1B75F53}">
          <x14:formula1>
            <xm:f>科目設定!$A$8:$A$26</xm:f>
          </x14:formula1>
          <xm:sqref>A7:A26</xm:sqref>
        </x14:dataValidation>
        <x14:dataValidation type="list" allowBlank="1" showInputMessage="1" showErrorMessage="1" xr:uid="{E20A0142-B197-499E-97D0-CF6F7F2D10DA}">
          <x14:formula1>
            <xm:f>科目設定!$B$8:$B$9</xm:f>
          </x14:formula1>
          <xm:sqref>C7:C26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3851-0AEF-4BDC-9312-B61634C19DEB}">
  <sheetPr>
    <pageSetUpPr fitToPage="1"/>
  </sheetPr>
  <dimension ref="A1:AA68"/>
  <sheetViews>
    <sheetView workbookViewId="0">
      <pane xSplit="4" ySplit="9" topLeftCell="E10" activePane="bottomRight" state="frozen"/>
      <selection pane="topRight" activeCell="E1" sqref="E1"/>
      <selection pane="bottomLeft" activeCell="A6" sqref="A6"/>
      <selection pane="bottomRight" activeCell="H59" sqref="H59"/>
    </sheetView>
  </sheetViews>
  <sheetFormatPr defaultRowHeight="18.75" x14ac:dyDescent="0.4"/>
  <cols>
    <col min="1" max="1" width="21.375" customWidth="1"/>
    <col min="2" max="2" width="14.25" customWidth="1"/>
    <col min="3" max="3" width="10.875" customWidth="1"/>
    <col min="5" max="25" width="10" customWidth="1"/>
    <col min="26" max="26" width="10" hidden="1" customWidth="1"/>
    <col min="27" max="27" width="10.375" customWidth="1"/>
  </cols>
  <sheetData>
    <row r="1" spans="1:27" ht="19.5" thickBot="1" x14ac:dyDescent="0.45">
      <c r="A1" s="76" t="s">
        <v>88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8"/>
    </row>
    <row r="2" spans="1:27" ht="19.5" thickBot="1" x14ac:dyDescent="0.45"/>
    <row r="3" spans="1:27" ht="36" customHeight="1" x14ac:dyDescent="0.4">
      <c r="B3" s="95" t="s">
        <v>91</v>
      </c>
      <c r="C3" s="96"/>
      <c r="D3" s="96"/>
      <c r="E3" s="96"/>
      <c r="F3" s="96"/>
      <c r="G3" s="96"/>
      <c r="H3" s="97" t="s">
        <v>89</v>
      </c>
      <c r="I3" s="97"/>
      <c r="J3" s="97"/>
      <c r="K3" s="97"/>
      <c r="L3" s="97"/>
      <c r="M3" s="98"/>
    </row>
    <row r="4" spans="1:27" x14ac:dyDescent="0.4">
      <c r="B4" s="99"/>
      <c r="C4" s="100"/>
      <c r="D4" s="100"/>
      <c r="E4" s="100"/>
      <c r="F4" s="100"/>
      <c r="G4" s="100"/>
      <c r="H4" s="101"/>
      <c r="I4" s="101"/>
      <c r="J4" s="101"/>
      <c r="K4" s="101"/>
      <c r="L4" s="101"/>
      <c r="M4" s="102"/>
    </row>
    <row r="5" spans="1:27" ht="19.5" thickBot="1" x14ac:dyDescent="0.45">
      <c r="B5" s="103"/>
      <c r="C5" s="104"/>
      <c r="D5" s="104"/>
      <c r="E5" s="104"/>
      <c r="F5" s="104"/>
      <c r="G5" s="104"/>
      <c r="H5" s="105"/>
      <c r="I5" s="105"/>
      <c r="J5" s="105"/>
      <c r="K5" s="105"/>
      <c r="L5" s="105"/>
      <c r="M5" s="106"/>
    </row>
    <row r="7" spans="1:27" x14ac:dyDescent="0.4">
      <c r="A7" s="1" t="s">
        <v>55</v>
      </c>
    </row>
    <row r="8" spans="1:27" x14ac:dyDescent="0.4">
      <c r="A8" s="10"/>
      <c r="B8" s="10"/>
      <c r="C8" s="10"/>
      <c r="D8" s="10"/>
      <c r="E8" s="6" t="s">
        <v>46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/>
      <c r="AA8" s="12" t="s">
        <v>90</v>
      </c>
    </row>
    <row r="9" spans="1:27" x14ac:dyDescent="0.4">
      <c r="A9" s="10"/>
      <c r="B9" s="6" t="s">
        <v>83</v>
      </c>
      <c r="C9" s="6" t="s">
        <v>5</v>
      </c>
      <c r="D9" s="6" t="s">
        <v>66</v>
      </c>
      <c r="E9" s="11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s="20" customFormat="1" x14ac:dyDescent="0.4">
      <c r="A10" s="73" t="s">
        <v>41</v>
      </c>
      <c r="B10" s="18" t="s">
        <v>4</v>
      </c>
      <c r="C10" s="18"/>
      <c r="D10" s="18" t="s">
        <v>19</v>
      </c>
      <c r="E10" s="19"/>
      <c r="F10" s="19"/>
      <c r="G10" s="19"/>
      <c r="H10" s="19">
        <v>10000</v>
      </c>
      <c r="I10" s="19">
        <v>10000</v>
      </c>
      <c r="J10" s="19">
        <v>10000</v>
      </c>
      <c r="K10" s="19">
        <v>10000</v>
      </c>
      <c r="L10" s="19">
        <v>10000</v>
      </c>
      <c r="M10" s="19">
        <v>10000</v>
      </c>
      <c r="N10" s="19">
        <v>10000</v>
      </c>
      <c r="O10" s="19">
        <v>10000</v>
      </c>
      <c r="P10" s="19">
        <v>12000</v>
      </c>
      <c r="Q10" s="19">
        <v>12000</v>
      </c>
      <c r="R10" s="19">
        <v>10000</v>
      </c>
      <c r="S10" s="19">
        <v>10000</v>
      </c>
      <c r="T10" s="19">
        <v>10000</v>
      </c>
      <c r="U10" s="19">
        <v>10000</v>
      </c>
      <c r="V10" s="19">
        <v>10000</v>
      </c>
      <c r="W10" s="19">
        <v>10000</v>
      </c>
      <c r="X10" s="19">
        <v>10000</v>
      </c>
      <c r="Y10" s="19">
        <v>10000</v>
      </c>
      <c r="Z10" s="19"/>
      <c r="AA10" s="19">
        <f>SUM(F10:Z10)</f>
        <v>184000</v>
      </c>
    </row>
    <row r="11" spans="1:27" s="20" customFormat="1" x14ac:dyDescent="0.4">
      <c r="A11" s="74"/>
      <c r="B11" s="21"/>
      <c r="C11" s="21"/>
      <c r="D11" s="2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>
        <f t="shared" ref="AA11:AA13" si="0">SUM(F11:Z11)</f>
        <v>0</v>
      </c>
    </row>
    <row r="12" spans="1:27" s="20" customFormat="1" x14ac:dyDescent="0.4">
      <c r="A12" s="74"/>
      <c r="B12" s="21"/>
      <c r="C12" s="21"/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>
        <f t="shared" si="0"/>
        <v>0</v>
      </c>
    </row>
    <row r="13" spans="1:27" s="20" customFormat="1" x14ac:dyDescent="0.4">
      <c r="A13" s="74"/>
      <c r="B13" s="21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>
        <f t="shared" si="0"/>
        <v>0</v>
      </c>
    </row>
    <row r="14" spans="1:27" s="20" customFormat="1" hidden="1" x14ac:dyDescent="0.4">
      <c r="A14" s="74"/>
      <c r="B14" s="23"/>
      <c r="C14" s="23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s="20" customFormat="1" x14ac:dyDescent="0.4">
      <c r="A15" s="75"/>
      <c r="B15" s="25"/>
      <c r="C15" s="26"/>
      <c r="D15" s="26"/>
      <c r="E15" s="27">
        <f>SUM(E10:E14)</f>
        <v>0</v>
      </c>
      <c r="F15" s="27">
        <f t="shared" ref="F15:Y15" si="1">SUM(F10:F14)</f>
        <v>0</v>
      </c>
      <c r="G15" s="27">
        <f t="shared" si="1"/>
        <v>0</v>
      </c>
      <c r="H15" s="27">
        <f t="shared" si="1"/>
        <v>10000</v>
      </c>
      <c r="I15" s="27">
        <f t="shared" si="1"/>
        <v>10000</v>
      </c>
      <c r="J15" s="27">
        <f t="shared" si="1"/>
        <v>10000</v>
      </c>
      <c r="K15" s="27">
        <f t="shared" si="1"/>
        <v>10000</v>
      </c>
      <c r="L15" s="27">
        <f t="shared" si="1"/>
        <v>10000</v>
      </c>
      <c r="M15" s="27">
        <f t="shared" si="1"/>
        <v>10000</v>
      </c>
      <c r="N15" s="27">
        <f t="shared" si="1"/>
        <v>10000</v>
      </c>
      <c r="O15" s="27">
        <f t="shared" si="1"/>
        <v>10000</v>
      </c>
      <c r="P15" s="27">
        <f t="shared" si="1"/>
        <v>12000</v>
      </c>
      <c r="Q15" s="27">
        <f t="shared" si="1"/>
        <v>12000</v>
      </c>
      <c r="R15" s="27">
        <f t="shared" si="1"/>
        <v>10000</v>
      </c>
      <c r="S15" s="27">
        <f t="shared" si="1"/>
        <v>10000</v>
      </c>
      <c r="T15" s="27">
        <f t="shared" si="1"/>
        <v>10000</v>
      </c>
      <c r="U15" s="27">
        <f t="shared" si="1"/>
        <v>10000</v>
      </c>
      <c r="V15" s="27">
        <f t="shared" si="1"/>
        <v>10000</v>
      </c>
      <c r="W15" s="27">
        <f t="shared" si="1"/>
        <v>10000</v>
      </c>
      <c r="X15" s="27">
        <f t="shared" si="1"/>
        <v>10000</v>
      </c>
      <c r="Y15" s="27">
        <f t="shared" si="1"/>
        <v>10000</v>
      </c>
      <c r="Z15" s="27">
        <f t="shared" ref="Z15:AA15" si="2">SUM(Z10:Z14)</f>
        <v>0</v>
      </c>
      <c r="AA15" s="27">
        <f t="shared" si="2"/>
        <v>184000</v>
      </c>
    </row>
    <row r="16" spans="1:27" s="20" customFormat="1" x14ac:dyDescent="0.4">
      <c r="A16" s="73" t="s">
        <v>42</v>
      </c>
      <c r="B16" s="18" t="s">
        <v>22</v>
      </c>
      <c r="C16" s="18"/>
      <c r="D16" s="18" t="s">
        <v>18</v>
      </c>
      <c r="E16" s="19"/>
      <c r="F16" s="19">
        <v>30</v>
      </c>
      <c r="G16" s="19">
        <v>30</v>
      </c>
      <c r="H16" s="19">
        <v>30</v>
      </c>
      <c r="I16" s="19">
        <v>30</v>
      </c>
      <c r="J16" s="19">
        <v>30</v>
      </c>
      <c r="K16" s="19">
        <v>30</v>
      </c>
      <c r="L16" s="19">
        <v>30</v>
      </c>
      <c r="M16" s="19">
        <v>30</v>
      </c>
      <c r="N16" s="19">
        <v>30</v>
      </c>
      <c r="O16" s="19">
        <v>30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>
        <f t="shared" ref="AA16:AA23" si="3">SUM(F16:Z16)</f>
        <v>300</v>
      </c>
    </row>
    <row r="17" spans="1:27" s="20" customFormat="1" x14ac:dyDescent="0.4">
      <c r="A17" s="74"/>
      <c r="B17" s="21" t="s">
        <v>15</v>
      </c>
      <c r="C17" s="21"/>
      <c r="D17" s="21" t="s">
        <v>19</v>
      </c>
      <c r="E17" s="22"/>
      <c r="F17" s="22">
        <v>100</v>
      </c>
      <c r="G17" s="22">
        <v>100</v>
      </c>
      <c r="H17" s="22">
        <v>100</v>
      </c>
      <c r="I17" s="22">
        <v>100</v>
      </c>
      <c r="J17" s="22">
        <v>100</v>
      </c>
      <c r="K17" s="22">
        <v>100</v>
      </c>
      <c r="L17" s="22">
        <v>100</v>
      </c>
      <c r="M17" s="22">
        <v>100</v>
      </c>
      <c r="N17" s="22">
        <v>100</v>
      </c>
      <c r="O17" s="22">
        <v>100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>
        <f t="shared" si="3"/>
        <v>1000</v>
      </c>
    </row>
    <row r="18" spans="1:27" s="20" customFormat="1" x14ac:dyDescent="0.4">
      <c r="A18" s="74"/>
      <c r="B18" s="21" t="s">
        <v>47</v>
      </c>
      <c r="C18" s="21"/>
      <c r="D18" s="21" t="s">
        <v>18</v>
      </c>
      <c r="E18" s="22"/>
      <c r="F18" s="22">
        <v>10000</v>
      </c>
      <c r="G18" s="22">
        <v>10000</v>
      </c>
      <c r="H18" s="22">
        <v>10000</v>
      </c>
      <c r="I18" s="22">
        <v>10000</v>
      </c>
      <c r="J18" s="22">
        <v>10000</v>
      </c>
      <c r="K18" s="22">
        <v>10000</v>
      </c>
      <c r="L18" s="22">
        <v>10000</v>
      </c>
      <c r="M18" s="22">
        <v>10000</v>
      </c>
      <c r="N18" s="22">
        <v>10000</v>
      </c>
      <c r="O18" s="22">
        <v>10000</v>
      </c>
      <c r="P18" s="22">
        <v>10000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>
        <f t="shared" si="3"/>
        <v>110000</v>
      </c>
    </row>
    <row r="19" spans="1:27" s="20" customFormat="1" x14ac:dyDescent="0.4">
      <c r="A19" s="74"/>
      <c r="B19" s="21"/>
      <c r="C19" s="21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>
        <f t="shared" si="3"/>
        <v>0</v>
      </c>
    </row>
    <row r="20" spans="1:27" s="20" customFormat="1" x14ac:dyDescent="0.4">
      <c r="A20" s="74"/>
      <c r="B20" s="28"/>
      <c r="C20" s="28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>
        <f t="shared" si="3"/>
        <v>0</v>
      </c>
    </row>
    <row r="21" spans="1:27" s="20" customFormat="1" x14ac:dyDescent="0.4">
      <c r="A21" s="74"/>
      <c r="B21" s="28"/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>
        <f t="shared" si="3"/>
        <v>0</v>
      </c>
    </row>
    <row r="22" spans="1:27" s="20" customFormat="1" x14ac:dyDescent="0.4">
      <c r="A22" s="74"/>
      <c r="B22" s="28"/>
      <c r="C22" s="28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>
        <f t="shared" si="3"/>
        <v>0</v>
      </c>
    </row>
    <row r="23" spans="1:27" s="20" customFormat="1" x14ac:dyDescent="0.4">
      <c r="A23" s="74"/>
      <c r="B23" s="28"/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>
        <f t="shared" si="3"/>
        <v>0</v>
      </c>
    </row>
    <row r="24" spans="1:27" s="20" customFormat="1" hidden="1" x14ac:dyDescent="0.4">
      <c r="A24" s="74"/>
      <c r="B24" s="23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s="20" customFormat="1" x14ac:dyDescent="0.4">
      <c r="A25" s="75"/>
      <c r="B25" s="25"/>
      <c r="C25" s="26"/>
      <c r="D25" s="26"/>
      <c r="E25" s="27">
        <f>SUM(E16:E24)</f>
        <v>0</v>
      </c>
      <c r="F25" s="27">
        <f t="shared" ref="F25:O25" si="4">SUM(F16:F24)</f>
        <v>10130</v>
      </c>
      <c r="G25" s="27">
        <f t="shared" si="4"/>
        <v>10130</v>
      </c>
      <c r="H25" s="27">
        <f t="shared" si="4"/>
        <v>10130</v>
      </c>
      <c r="I25" s="27">
        <f t="shared" si="4"/>
        <v>10130</v>
      </c>
      <c r="J25" s="27">
        <f t="shared" si="4"/>
        <v>10130</v>
      </c>
      <c r="K25" s="27">
        <f t="shared" si="4"/>
        <v>10130</v>
      </c>
      <c r="L25" s="27">
        <f t="shared" si="4"/>
        <v>10130</v>
      </c>
      <c r="M25" s="27">
        <f t="shared" si="4"/>
        <v>10130</v>
      </c>
      <c r="N25" s="27">
        <f t="shared" si="4"/>
        <v>10130</v>
      </c>
      <c r="O25" s="27">
        <f t="shared" si="4"/>
        <v>10130</v>
      </c>
      <c r="P25" s="27">
        <f t="shared" ref="P25:Y25" si="5">SUM(P16:P24)</f>
        <v>10000</v>
      </c>
      <c r="Q25" s="27">
        <f t="shared" si="5"/>
        <v>0</v>
      </c>
      <c r="R25" s="27">
        <f t="shared" si="5"/>
        <v>0</v>
      </c>
      <c r="S25" s="27">
        <f t="shared" si="5"/>
        <v>0</v>
      </c>
      <c r="T25" s="27">
        <f t="shared" si="5"/>
        <v>0</v>
      </c>
      <c r="U25" s="27">
        <f t="shared" si="5"/>
        <v>0</v>
      </c>
      <c r="V25" s="27">
        <f t="shared" si="5"/>
        <v>0</v>
      </c>
      <c r="W25" s="27">
        <f t="shared" si="5"/>
        <v>0</v>
      </c>
      <c r="X25" s="27">
        <f t="shared" si="5"/>
        <v>0</v>
      </c>
      <c r="Y25" s="27">
        <f t="shared" si="5"/>
        <v>0</v>
      </c>
      <c r="Z25" s="27">
        <f t="shared" ref="Z25:AA25" si="6">SUM(Z16:Z24)</f>
        <v>0</v>
      </c>
      <c r="AA25" s="27">
        <f t="shared" si="6"/>
        <v>111300</v>
      </c>
    </row>
    <row r="26" spans="1:27" s="20" customFormat="1" ht="37.5" x14ac:dyDescent="0.4">
      <c r="A26" s="30" t="s">
        <v>51</v>
      </c>
      <c r="B26" s="31"/>
      <c r="C26" s="31"/>
      <c r="D26" s="31"/>
      <c r="E26" s="32"/>
      <c r="F26" s="32">
        <f>F15-F25</f>
        <v>-10130</v>
      </c>
      <c r="G26" s="32">
        <f t="shared" ref="G26:Y26" si="7">G15-G25</f>
        <v>-10130</v>
      </c>
      <c r="H26" s="32">
        <f t="shared" si="7"/>
        <v>-130</v>
      </c>
      <c r="I26" s="32">
        <f t="shared" si="7"/>
        <v>-130</v>
      </c>
      <c r="J26" s="32">
        <f t="shared" si="7"/>
        <v>-130</v>
      </c>
      <c r="K26" s="32">
        <f t="shared" si="7"/>
        <v>-130</v>
      </c>
      <c r="L26" s="32">
        <f t="shared" si="7"/>
        <v>-130</v>
      </c>
      <c r="M26" s="32">
        <f t="shared" si="7"/>
        <v>-130</v>
      </c>
      <c r="N26" s="32">
        <f t="shared" si="7"/>
        <v>-130</v>
      </c>
      <c r="O26" s="32">
        <f t="shared" si="7"/>
        <v>-130</v>
      </c>
      <c r="P26" s="32">
        <f t="shared" si="7"/>
        <v>2000</v>
      </c>
      <c r="Q26" s="32">
        <f t="shared" si="7"/>
        <v>12000</v>
      </c>
      <c r="R26" s="32">
        <f t="shared" si="7"/>
        <v>10000</v>
      </c>
      <c r="S26" s="32">
        <f t="shared" si="7"/>
        <v>10000</v>
      </c>
      <c r="T26" s="32">
        <f t="shared" si="7"/>
        <v>10000</v>
      </c>
      <c r="U26" s="32">
        <f t="shared" si="7"/>
        <v>10000</v>
      </c>
      <c r="V26" s="32">
        <f t="shared" si="7"/>
        <v>10000</v>
      </c>
      <c r="W26" s="32">
        <f t="shared" si="7"/>
        <v>10000</v>
      </c>
      <c r="X26" s="32">
        <f t="shared" si="7"/>
        <v>10000</v>
      </c>
      <c r="Y26" s="32">
        <f t="shared" si="7"/>
        <v>10000</v>
      </c>
      <c r="Z26" s="32">
        <f t="shared" ref="Z26:AA26" si="8">Z15-Z25</f>
        <v>0</v>
      </c>
      <c r="AA26" s="32">
        <f>AA15-AA25</f>
        <v>72700</v>
      </c>
    </row>
    <row r="27" spans="1:27" s="20" customFormat="1" x14ac:dyDescent="0.4">
      <c r="A27" s="73" t="s">
        <v>43</v>
      </c>
      <c r="B27" s="18"/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>
        <f t="shared" ref="AA27:AA28" si="9">SUM(F27:Z27)</f>
        <v>0</v>
      </c>
    </row>
    <row r="28" spans="1:27" s="20" customFormat="1" x14ac:dyDescent="0.4">
      <c r="A28" s="74"/>
      <c r="B28" s="21"/>
      <c r="C28" s="21"/>
      <c r="D28" s="21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>
        <f t="shared" si="9"/>
        <v>0</v>
      </c>
    </row>
    <row r="29" spans="1:27" s="20" customFormat="1" hidden="1" x14ac:dyDescent="0.4">
      <c r="A29" s="74"/>
      <c r="B29" s="23"/>
      <c r="C29" s="23"/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s="20" customFormat="1" x14ac:dyDescent="0.4">
      <c r="A30" s="75"/>
      <c r="B30" s="25"/>
      <c r="C30" s="26"/>
      <c r="D30" s="26"/>
      <c r="E30" s="27">
        <f t="shared" ref="E30:O30" si="10">SUM(E27:E29)</f>
        <v>0</v>
      </c>
      <c r="F30" s="27">
        <f t="shared" si="10"/>
        <v>0</v>
      </c>
      <c r="G30" s="27">
        <f t="shared" si="10"/>
        <v>0</v>
      </c>
      <c r="H30" s="27">
        <f t="shared" si="10"/>
        <v>0</v>
      </c>
      <c r="I30" s="27">
        <f t="shared" si="10"/>
        <v>0</v>
      </c>
      <c r="J30" s="27">
        <f t="shared" si="10"/>
        <v>0</v>
      </c>
      <c r="K30" s="27">
        <f t="shared" si="10"/>
        <v>0</v>
      </c>
      <c r="L30" s="27">
        <f t="shared" si="10"/>
        <v>0</v>
      </c>
      <c r="M30" s="27">
        <f t="shared" si="10"/>
        <v>0</v>
      </c>
      <c r="N30" s="27">
        <f t="shared" si="10"/>
        <v>0</v>
      </c>
      <c r="O30" s="27">
        <f t="shared" si="10"/>
        <v>0</v>
      </c>
      <c r="P30" s="27">
        <f t="shared" ref="P30:Y30" si="11">SUM(P27:P29)</f>
        <v>0</v>
      </c>
      <c r="Q30" s="27">
        <f t="shared" si="11"/>
        <v>0</v>
      </c>
      <c r="R30" s="27">
        <f t="shared" si="11"/>
        <v>0</v>
      </c>
      <c r="S30" s="27">
        <f t="shared" si="11"/>
        <v>0</v>
      </c>
      <c r="T30" s="27">
        <f t="shared" si="11"/>
        <v>0</v>
      </c>
      <c r="U30" s="27">
        <f t="shared" si="11"/>
        <v>0</v>
      </c>
      <c r="V30" s="27">
        <f t="shared" si="11"/>
        <v>0</v>
      </c>
      <c r="W30" s="27">
        <f t="shared" si="11"/>
        <v>0</v>
      </c>
      <c r="X30" s="27">
        <f t="shared" si="11"/>
        <v>0</v>
      </c>
      <c r="Y30" s="27">
        <f t="shared" si="11"/>
        <v>0</v>
      </c>
      <c r="Z30" s="27">
        <f t="shared" ref="Z30:AA30" si="12">SUM(Z27:Z29)</f>
        <v>0</v>
      </c>
      <c r="AA30" s="27">
        <f t="shared" si="12"/>
        <v>0</v>
      </c>
    </row>
    <row r="31" spans="1:27" s="20" customFormat="1" x14ac:dyDescent="0.4">
      <c r="A31" s="73" t="s">
        <v>44</v>
      </c>
      <c r="B31" s="18"/>
      <c r="C31" s="18"/>
      <c r="D31" s="1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>
        <f t="shared" ref="AA31:AA32" si="13">SUM(F31:Z31)</f>
        <v>0</v>
      </c>
    </row>
    <row r="32" spans="1:27" s="20" customFormat="1" x14ac:dyDescent="0.4">
      <c r="A32" s="74"/>
      <c r="B32" s="21"/>
      <c r="C32" s="21"/>
      <c r="D32" s="21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>
        <f t="shared" si="13"/>
        <v>0</v>
      </c>
    </row>
    <row r="33" spans="1:27" s="20" customFormat="1" ht="18.75" hidden="1" customHeight="1" x14ac:dyDescent="0.4">
      <c r="A33" s="74"/>
      <c r="B33" s="23"/>
      <c r="C33" s="23"/>
      <c r="D33" s="23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s="20" customFormat="1" x14ac:dyDescent="0.4">
      <c r="A34" s="75"/>
      <c r="B34" s="25"/>
      <c r="C34" s="26"/>
      <c r="D34" s="26"/>
      <c r="E34" s="27">
        <f>SUM(E31:E33)</f>
        <v>0</v>
      </c>
      <c r="F34" s="27">
        <f t="shared" ref="F34:O34" si="14">SUM(F31:F33)</f>
        <v>0</v>
      </c>
      <c r="G34" s="27">
        <f t="shared" si="14"/>
        <v>0</v>
      </c>
      <c r="H34" s="27">
        <f t="shared" si="14"/>
        <v>0</v>
      </c>
      <c r="I34" s="27">
        <f t="shared" si="14"/>
        <v>0</v>
      </c>
      <c r="J34" s="27">
        <f t="shared" si="14"/>
        <v>0</v>
      </c>
      <c r="K34" s="27">
        <f t="shared" si="14"/>
        <v>0</v>
      </c>
      <c r="L34" s="27">
        <f t="shared" si="14"/>
        <v>0</v>
      </c>
      <c r="M34" s="27">
        <f t="shared" si="14"/>
        <v>0</v>
      </c>
      <c r="N34" s="27">
        <f t="shared" si="14"/>
        <v>0</v>
      </c>
      <c r="O34" s="27">
        <f t="shared" si="14"/>
        <v>0</v>
      </c>
      <c r="P34" s="27">
        <f t="shared" ref="P34:Y34" si="15">SUM(P31:P33)</f>
        <v>0</v>
      </c>
      <c r="Q34" s="27">
        <f t="shared" si="15"/>
        <v>0</v>
      </c>
      <c r="R34" s="27">
        <f t="shared" si="15"/>
        <v>0</v>
      </c>
      <c r="S34" s="27">
        <f t="shared" si="15"/>
        <v>0</v>
      </c>
      <c r="T34" s="27">
        <f t="shared" si="15"/>
        <v>0</v>
      </c>
      <c r="U34" s="27">
        <f t="shared" si="15"/>
        <v>0</v>
      </c>
      <c r="V34" s="27">
        <f t="shared" si="15"/>
        <v>0</v>
      </c>
      <c r="W34" s="27">
        <f t="shared" si="15"/>
        <v>0</v>
      </c>
      <c r="X34" s="27">
        <f t="shared" si="15"/>
        <v>0</v>
      </c>
      <c r="Y34" s="27">
        <f t="shared" si="15"/>
        <v>0</v>
      </c>
      <c r="Z34" s="27">
        <f t="shared" ref="Z34:AA34" si="16">SUM(Z31:Z33)</f>
        <v>0</v>
      </c>
      <c r="AA34" s="27">
        <f t="shared" si="16"/>
        <v>0</v>
      </c>
    </row>
    <row r="35" spans="1:27" s="20" customFormat="1" x14ac:dyDescent="0.4">
      <c r="A35" s="33" t="s">
        <v>40</v>
      </c>
      <c r="B35" s="31"/>
      <c r="C35" s="31"/>
      <c r="D35" s="31"/>
      <c r="E35" s="32"/>
      <c r="F35" s="32">
        <f>F26+F30-F34</f>
        <v>-10130</v>
      </c>
      <c r="G35" s="32">
        <f t="shared" ref="G35:Y35" si="17">G26+G30-G34</f>
        <v>-10130</v>
      </c>
      <c r="H35" s="32">
        <f t="shared" si="17"/>
        <v>-130</v>
      </c>
      <c r="I35" s="32">
        <f t="shared" si="17"/>
        <v>-130</v>
      </c>
      <c r="J35" s="32">
        <f t="shared" si="17"/>
        <v>-130</v>
      </c>
      <c r="K35" s="32">
        <f t="shared" si="17"/>
        <v>-130</v>
      </c>
      <c r="L35" s="32">
        <f t="shared" si="17"/>
        <v>-130</v>
      </c>
      <c r="M35" s="32">
        <f t="shared" si="17"/>
        <v>-130</v>
      </c>
      <c r="N35" s="32">
        <f t="shared" si="17"/>
        <v>-130</v>
      </c>
      <c r="O35" s="32">
        <f t="shared" si="17"/>
        <v>-130</v>
      </c>
      <c r="P35" s="32">
        <f t="shared" si="17"/>
        <v>2000</v>
      </c>
      <c r="Q35" s="32">
        <f t="shared" si="17"/>
        <v>12000</v>
      </c>
      <c r="R35" s="32">
        <f t="shared" si="17"/>
        <v>10000</v>
      </c>
      <c r="S35" s="32">
        <f t="shared" si="17"/>
        <v>10000</v>
      </c>
      <c r="T35" s="32">
        <f t="shared" si="17"/>
        <v>10000</v>
      </c>
      <c r="U35" s="32">
        <f t="shared" si="17"/>
        <v>10000</v>
      </c>
      <c r="V35" s="32">
        <f t="shared" si="17"/>
        <v>10000</v>
      </c>
      <c r="W35" s="32">
        <f t="shared" si="17"/>
        <v>10000</v>
      </c>
      <c r="X35" s="32">
        <f t="shared" si="17"/>
        <v>10000</v>
      </c>
      <c r="Y35" s="32">
        <f t="shared" si="17"/>
        <v>10000</v>
      </c>
      <c r="Z35" s="32">
        <f t="shared" ref="Z35:AA35" si="18">Z26+Z30-Z34</f>
        <v>0</v>
      </c>
      <c r="AA35" s="32">
        <f>AA26+AA30-AA34</f>
        <v>72700</v>
      </c>
    </row>
    <row r="36" spans="1:27" s="20" customFormat="1" x14ac:dyDescent="0.4">
      <c r="A36" s="55" t="s">
        <v>48</v>
      </c>
      <c r="B36" s="56"/>
      <c r="C36" s="56"/>
      <c r="D36" s="56" t="s">
        <v>74</v>
      </c>
      <c r="E36" s="56"/>
      <c r="F36" s="49">
        <f>IFERROR(VLOOKUP($A$36,$B16:$AB23,F8+4,FALSE),0)</f>
        <v>10000</v>
      </c>
      <c r="G36" s="49">
        <f>IFERROR(VLOOKUP($A$36,$B16:$AB23,G8+4,FALSE),0)</f>
        <v>10000</v>
      </c>
      <c r="H36" s="49">
        <f>IFERROR(VLOOKUP($A$36,$B16:$AB23,H8+4,FALSE),0)</f>
        <v>10000</v>
      </c>
      <c r="I36" s="49">
        <f>IFERROR(VLOOKUP($A$36,$B16:$AB23,I8+4,FALSE),0)</f>
        <v>10000</v>
      </c>
      <c r="J36" s="49">
        <f>IFERROR(VLOOKUP($A$36,$B16:$AB23,J8+4,FALSE),0)</f>
        <v>10000</v>
      </c>
      <c r="K36" s="49">
        <f>IFERROR(VLOOKUP($A$36,$B16:$AB23,K8+4,FALSE),0)</f>
        <v>10000</v>
      </c>
      <c r="L36" s="49">
        <f>IFERROR(VLOOKUP($A$36,$B16:$AB23,L8+4,FALSE),0)</f>
        <v>10000</v>
      </c>
      <c r="M36" s="49">
        <f>IFERROR(VLOOKUP($A$36,$B16:$AB23,M8+4,FALSE),0)</f>
        <v>10000</v>
      </c>
      <c r="N36" s="49">
        <f>IFERROR(VLOOKUP($A$36,$B16:$AB23,N8+4,FALSE),0)</f>
        <v>10000</v>
      </c>
      <c r="O36" s="49">
        <f>IFERROR(VLOOKUP($A$36,$B16:$AB23,O8+4,FALSE),0)</f>
        <v>10000</v>
      </c>
      <c r="P36" s="49">
        <f>IFERROR(VLOOKUP($A$36,$B16:$AB23,P8+4,FALSE),0)</f>
        <v>10000</v>
      </c>
      <c r="Q36" s="49">
        <f>IFERROR(VLOOKUP($A$36,$B16:$AB23,Q8+4,FALSE),0)</f>
        <v>0</v>
      </c>
      <c r="R36" s="49">
        <f>IFERROR(VLOOKUP($A$36,$B16:$AB23,R8+4,FALSE),0)</f>
        <v>0</v>
      </c>
      <c r="S36" s="49">
        <f>IFERROR(VLOOKUP($A$36,$B16:$AB23,S8+4,FALSE),0)</f>
        <v>0</v>
      </c>
      <c r="T36" s="49">
        <f>IFERROR(VLOOKUP($A$36,$B16:$AB23,T8+4,FALSE),0)</f>
        <v>0</v>
      </c>
      <c r="U36" s="49">
        <f>IFERROR(VLOOKUP($A$36,$B16:$AB23,U8+4,FALSE),0)</f>
        <v>0</v>
      </c>
      <c r="V36" s="49">
        <f>IFERROR(VLOOKUP($A$36,$B16:$AB23,V8+4,FALSE),0)</f>
        <v>0</v>
      </c>
      <c r="W36" s="49">
        <f>IFERROR(VLOOKUP($A$36,$B16:$AB23,W8+4,FALSE),0)</f>
        <v>0</v>
      </c>
      <c r="X36" s="49">
        <f>IFERROR(VLOOKUP($A$36,$B16:$AB23,X8+4,FALSE),0)</f>
        <v>0</v>
      </c>
      <c r="Y36" s="49">
        <f>IFERROR(VLOOKUP($A$36,$B16:$AB23,Y8+4,FALSE),0)</f>
        <v>0</v>
      </c>
      <c r="Z36" s="49">
        <f t="shared" ref="Z36:AA36" si="19">IFERROR(VLOOKUP($A$36,$B16:$AB23,Z8+4,FALSE),0)</f>
        <v>0</v>
      </c>
      <c r="AA36" s="49">
        <f t="shared" si="19"/>
        <v>0</v>
      </c>
    </row>
    <row r="37" spans="1:27" s="20" customFormat="1" ht="34.5" customHeight="1" x14ac:dyDescent="0.4">
      <c r="A37" s="30" t="s">
        <v>53</v>
      </c>
      <c r="B37" s="31"/>
      <c r="C37" s="31"/>
      <c r="D37" s="31"/>
      <c r="E37" s="31"/>
      <c r="F37" s="31">
        <f>F35+F36</f>
        <v>-130</v>
      </c>
      <c r="G37" s="31">
        <f t="shared" ref="G37:Y37" si="20">G35+G36</f>
        <v>-130</v>
      </c>
      <c r="H37" s="31">
        <f t="shared" si="20"/>
        <v>9870</v>
      </c>
      <c r="I37" s="31">
        <f t="shared" si="20"/>
        <v>9870</v>
      </c>
      <c r="J37" s="31">
        <f t="shared" si="20"/>
        <v>9870</v>
      </c>
      <c r="K37" s="31">
        <f t="shared" si="20"/>
        <v>9870</v>
      </c>
      <c r="L37" s="31">
        <f t="shared" si="20"/>
        <v>9870</v>
      </c>
      <c r="M37" s="31">
        <f t="shared" si="20"/>
        <v>9870</v>
      </c>
      <c r="N37" s="31">
        <f t="shared" si="20"/>
        <v>9870</v>
      </c>
      <c r="O37" s="31">
        <f t="shared" si="20"/>
        <v>9870</v>
      </c>
      <c r="P37" s="31">
        <f t="shared" si="20"/>
        <v>12000</v>
      </c>
      <c r="Q37" s="31">
        <f t="shared" si="20"/>
        <v>12000</v>
      </c>
      <c r="R37" s="31">
        <f t="shared" si="20"/>
        <v>10000</v>
      </c>
      <c r="S37" s="31">
        <f t="shared" si="20"/>
        <v>10000</v>
      </c>
      <c r="T37" s="31">
        <f t="shared" si="20"/>
        <v>10000</v>
      </c>
      <c r="U37" s="31">
        <f t="shared" si="20"/>
        <v>10000</v>
      </c>
      <c r="V37" s="31">
        <f t="shared" si="20"/>
        <v>10000</v>
      </c>
      <c r="W37" s="31">
        <f t="shared" si="20"/>
        <v>10000</v>
      </c>
      <c r="X37" s="31">
        <f t="shared" si="20"/>
        <v>10000</v>
      </c>
      <c r="Y37" s="31">
        <f t="shared" si="20"/>
        <v>10000</v>
      </c>
      <c r="Z37" s="31">
        <f t="shared" ref="Z37:AA37" si="21">Z35+Z36</f>
        <v>0</v>
      </c>
      <c r="AA37" s="31">
        <f t="shared" si="21"/>
        <v>72700</v>
      </c>
    </row>
    <row r="38" spans="1:27" s="20" customFormat="1" ht="24.75" customHeight="1" x14ac:dyDescent="0.4">
      <c r="A38" s="58" t="s">
        <v>92</v>
      </c>
      <c r="B38" s="57">
        <v>0.3</v>
      </c>
      <c r="C38" s="56"/>
      <c r="D38" s="56"/>
      <c r="E38" s="56"/>
      <c r="F38" s="56">
        <f>IF(SUM($F35:F35)&lt;0,0,IF(F35&gt;SUM($F35:F35),SUM($F35:F35)*$B$38,F35*$B$38))</f>
        <v>0</v>
      </c>
      <c r="G38" s="56">
        <f>IF(SUM($F35:G35)&lt;0,0,IF(G35&gt;SUM($F35:G35),SUM($F35:G35)*$B$38,G35*$B$38))</f>
        <v>0</v>
      </c>
      <c r="H38" s="56">
        <f>IF(SUM($F35:H35)&lt;0,0,IF(H35&gt;SUM($F35:H35),SUM($F35:H35)*$B$38,H35*$B$38))</f>
        <v>0</v>
      </c>
      <c r="I38" s="56">
        <f>IF(SUM($F35:I35)&lt;0,0,IF(I35&gt;SUM($F35:I35),SUM($F35:I35)*$B$38,I35*$B$38))</f>
        <v>0</v>
      </c>
      <c r="J38" s="56">
        <f>IF(SUM($F35:J35)&lt;0,0,IF(J35&gt;SUM($F35:J35),SUM($F35:J35)*$B$38,J35*$B$38))</f>
        <v>0</v>
      </c>
      <c r="K38" s="56">
        <f>IF(SUM($F35:K35)&lt;0,0,IF(K35&gt;SUM($F35:K35),SUM($F35:K35)*$B$38,K35*$B$38))</f>
        <v>0</v>
      </c>
      <c r="L38" s="56">
        <f>IF(SUM($F35:L35)&lt;0,0,IF(L35&gt;SUM($F35:L35),SUM($F35:L35)*$B$38,L35*$B$38))</f>
        <v>0</v>
      </c>
      <c r="M38" s="56">
        <f>IF(SUM($F35:M35)&lt;0,0,IF(M35&gt;SUM($F35:M35),SUM($F35:M35)*$B$38,M35*$B$38))</f>
        <v>0</v>
      </c>
      <c r="N38" s="56">
        <f>IF(SUM($F35:N35)&lt;0,0,IF(N35&gt;SUM($F35:N35),SUM($F35:N35)*$B$38,N35*$B$38))</f>
        <v>0</v>
      </c>
      <c r="O38" s="56">
        <f>IF(SUM($F35:O35)&lt;0,0,IF(O35&gt;SUM($F35:O35),SUM($F35:O35)*$B$38,O35*$B$38))</f>
        <v>0</v>
      </c>
      <c r="P38" s="56">
        <f>IF(SUM($F35:P35)&lt;0,0,IF(P35&gt;SUM($F35:P35),SUM($F35:P35)*$B$38,P35*$B$38))</f>
        <v>0</v>
      </c>
      <c r="Q38" s="56">
        <f>IF(SUM($F35:Q35)&lt;0,0,IF(Q35&gt;SUM($F35:Q35),SUM($F35:Q35)*$B$38,Q35*$B$38))</f>
        <v>0</v>
      </c>
      <c r="R38" s="56">
        <f>IF(SUM($F35:R35)&lt;0,0,IF(R35&gt;SUM($F35:R35),SUM($F35:R35)*$B$38,R35*$B$38))</f>
        <v>810</v>
      </c>
      <c r="S38" s="56">
        <f>IF(SUM($F35:S35)&lt;0,0,IF(S35&gt;SUM($F35:S35),SUM($F35:S35)*$B$38,S35*$B$38))</f>
        <v>3000</v>
      </c>
      <c r="T38" s="56">
        <f>IF(SUM($F35:T35)&lt;0,0,IF(T35&gt;SUM($F35:T35),SUM($F35:T35)*$B$38,T35*$B$38))</f>
        <v>3000</v>
      </c>
      <c r="U38" s="56">
        <f>IF(SUM($F35:U35)&lt;0,0,IF(U35&gt;SUM($F35:U35),SUM($F35:U35)*$B$38,U35*$B$38))</f>
        <v>3000</v>
      </c>
      <c r="V38" s="56">
        <f>IF(SUM($F35:V35)&lt;0,0,IF(V35&gt;SUM($F35:V35),SUM($F35:V35)*$B$38,V35*$B$38))</f>
        <v>3000</v>
      </c>
      <c r="W38" s="56">
        <f>IF(SUM($F35:W35)&lt;0,0,IF(W35&gt;SUM($F35:W35),SUM($F35:W35)*$B$38,W35*$B$38))</f>
        <v>3000</v>
      </c>
      <c r="X38" s="56">
        <f>IF(SUM($F35:X35)&lt;0,0,IF(X35&gt;SUM($F35:X35),SUM($F35:X35)*$B$38,X35*$B$38))</f>
        <v>3000</v>
      </c>
      <c r="Y38" s="56">
        <f>IF(SUM($F35:Y35)&lt;0,0,IF(Y35&gt;SUM($F35:Y35),SUM($F35:Y35)*$B$38,Y35*$B$38))</f>
        <v>3000</v>
      </c>
      <c r="Z38" s="56"/>
      <c r="AA38" s="56">
        <f t="shared" ref="AA38:AA40" si="22">SUM(F38:Z38)</f>
        <v>21810</v>
      </c>
    </row>
    <row r="39" spans="1:27" s="20" customFormat="1" x14ac:dyDescent="0.4">
      <c r="A39" s="33" t="s">
        <v>52</v>
      </c>
      <c r="B39" s="31"/>
      <c r="C39" s="31"/>
      <c r="D39" s="31"/>
      <c r="E39" s="31"/>
      <c r="F39" s="31">
        <f>F35-F38</f>
        <v>-10130</v>
      </c>
      <c r="G39" s="31">
        <f t="shared" ref="G39:Y39" si="23">G35-G38</f>
        <v>-10130</v>
      </c>
      <c r="H39" s="31">
        <f t="shared" si="23"/>
        <v>-130</v>
      </c>
      <c r="I39" s="31">
        <f t="shared" si="23"/>
        <v>-130</v>
      </c>
      <c r="J39" s="31">
        <f t="shared" si="23"/>
        <v>-130</v>
      </c>
      <c r="K39" s="31">
        <f t="shared" si="23"/>
        <v>-130</v>
      </c>
      <c r="L39" s="31">
        <f t="shared" si="23"/>
        <v>-130</v>
      </c>
      <c r="M39" s="31">
        <f t="shared" si="23"/>
        <v>-130</v>
      </c>
      <c r="N39" s="31">
        <f t="shared" si="23"/>
        <v>-130</v>
      </c>
      <c r="O39" s="31">
        <f t="shared" si="23"/>
        <v>-130</v>
      </c>
      <c r="P39" s="31">
        <f t="shared" si="23"/>
        <v>2000</v>
      </c>
      <c r="Q39" s="31">
        <f t="shared" si="23"/>
        <v>12000</v>
      </c>
      <c r="R39" s="31">
        <f t="shared" si="23"/>
        <v>9190</v>
      </c>
      <c r="S39" s="31">
        <f t="shared" si="23"/>
        <v>7000</v>
      </c>
      <c r="T39" s="31">
        <f t="shared" si="23"/>
        <v>7000</v>
      </c>
      <c r="U39" s="31">
        <f t="shared" si="23"/>
        <v>7000</v>
      </c>
      <c r="V39" s="31">
        <f t="shared" si="23"/>
        <v>7000</v>
      </c>
      <c r="W39" s="31">
        <f t="shared" si="23"/>
        <v>7000</v>
      </c>
      <c r="X39" s="31">
        <f t="shared" si="23"/>
        <v>7000</v>
      </c>
      <c r="Y39" s="31">
        <f t="shared" si="23"/>
        <v>7000</v>
      </c>
      <c r="Z39" s="31">
        <f t="shared" ref="Z39:AA39" si="24">Z35-Z38</f>
        <v>0</v>
      </c>
      <c r="AA39" s="31">
        <f t="shared" si="22"/>
        <v>50890</v>
      </c>
    </row>
    <row r="40" spans="1:27" s="20" customFormat="1" ht="37.5" x14ac:dyDescent="0.4">
      <c r="A40" s="30" t="s">
        <v>54</v>
      </c>
      <c r="B40" s="31"/>
      <c r="C40" s="31"/>
      <c r="D40" s="31"/>
      <c r="E40" s="31"/>
      <c r="F40" s="31">
        <f>F39+F36</f>
        <v>-130</v>
      </c>
      <c r="G40" s="31">
        <f t="shared" ref="G40:Y40" si="25">G39+G36</f>
        <v>-130</v>
      </c>
      <c r="H40" s="31">
        <f t="shared" si="25"/>
        <v>9870</v>
      </c>
      <c r="I40" s="31">
        <f t="shared" si="25"/>
        <v>9870</v>
      </c>
      <c r="J40" s="31">
        <f t="shared" si="25"/>
        <v>9870</v>
      </c>
      <c r="K40" s="31">
        <f t="shared" si="25"/>
        <v>9870</v>
      </c>
      <c r="L40" s="31">
        <f t="shared" si="25"/>
        <v>9870</v>
      </c>
      <c r="M40" s="31">
        <f t="shared" si="25"/>
        <v>9870</v>
      </c>
      <c r="N40" s="31">
        <f t="shared" si="25"/>
        <v>9870</v>
      </c>
      <c r="O40" s="31">
        <f t="shared" si="25"/>
        <v>9870</v>
      </c>
      <c r="P40" s="31">
        <f t="shared" si="25"/>
        <v>12000</v>
      </c>
      <c r="Q40" s="31">
        <f t="shared" si="25"/>
        <v>12000</v>
      </c>
      <c r="R40" s="31">
        <f t="shared" si="25"/>
        <v>9190</v>
      </c>
      <c r="S40" s="31">
        <f t="shared" si="25"/>
        <v>7000</v>
      </c>
      <c r="T40" s="31">
        <f t="shared" si="25"/>
        <v>7000</v>
      </c>
      <c r="U40" s="31">
        <f t="shared" si="25"/>
        <v>7000</v>
      </c>
      <c r="V40" s="31">
        <f t="shared" si="25"/>
        <v>7000</v>
      </c>
      <c r="W40" s="31">
        <f t="shared" si="25"/>
        <v>7000</v>
      </c>
      <c r="X40" s="31">
        <f t="shared" si="25"/>
        <v>7000</v>
      </c>
      <c r="Y40" s="31">
        <f t="shared" si="25"/>
        <v>7000</v>
      </c>
      <c r="Z40" s="31">
        <f t="shared" ref="Z40:AA40" si="26">Z39+Z36</f>
        <v>0</v>
      </c>
      <c r="AA40" s="31">
        <f t="shared" si="22"/>
        <v>160890</v>
      </c>
    </row>
    <row r="42" spans="1:27" x14ac:dyDescent="0.4">
      <c r="A42" s="1" t="s">
        <v>56</v>
      </c>
    </row>
    <row r="43" spans="1:27" s="17" customFormat="1" x14ac:dyDescent="0.4">
      <c r="A43" s="15"/>
      <c r="B43" s="16" t="s">
        <v>45</v>
      </c>
      <c r="C43" s="16" t="s">
        <v>57</v>
      </c>
      <c r="D43" s="16"/>
      <c r="E43" s="16" t="s">
        <v>58</v>
      </c>
      <c r="F43" s="12">
        <v>1</v>
      </c>
      <c r="G43" s="12">
        <v>2</v>
      </c>
      <c r="H43" s="12">
        <v>3</v>
      </c>
      <c r="I43" s="12">
        <v>4</v>
      </c>
      <c r="J43" s="12">
        <v>5</v>
      </c>
      <c r="K43" s="12">
        <v>6</v>
      </c>
      <c r="L43" s="12">
        <v>7</v>
      </c>
      <c r="M43" s="12">
        <v>8</v>
      </c>
      <c r="N43" s="12">
        <v>9</v>
      </c>
      <c r="O43" s="12">
        <v>10</v>
      </c>
      <c r="P43" s="12">
        <v>11</v>
      </c>
      <c r="Q43" s="12">
        <v>12</v>
      </c>
      <c r="R43" s="12">
        <v>13</v>
      </c>
      <c r="S43" s="12">
        <v>14</v>
      </c>
      <c r="T43" s="12">
        <v>15</v>
      </c>
      <c r="U43" s="12">
        <v>16</v>
      </c>
      <c r="V43" s="12">
        <v>17</v>
      </c>
      <c r="W43" s="12">
        <v>18</v>
      </c>
      <c r="X43" s="12">
        <v>19</v>
      </c>
      <c r="Y43" s="12">
        <v>20</v>
      </c>
      <c r="Z43" s="12"/>
      <c r="AA43" s="12" t="s">
        <v>90</v>
      </c>
    </row>
    <row r="44" spans="1:27" s="39" customFormat="1" x14ac:dyDescent="0.4">
      <c r="A44" s="68" t="s">
        <v>67</v>
      </c>
      <c r="B44" s="35" t="s">
        <v>67</v>
      </c>
      <c r="C44" s="36"/>
      <c r="D44" s="36"/>
      <c r="E44" s="37">
        <f>初期投資!F27</f>
        <v>0</v>
      </c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93">
        <f t="shared" ref="AA44:AA45" si="27">SUM(F44:Z44)</f>
        <v>0</v>
      </c>
    </row>
    <row r="45" spans="1:27" s="39" customFormat="1" x14ac:dyDescent="0.4">
      <c r="A45" s="69"/>
      <c r="B45" s="40" t="s">
        <v>73</v>
      </c>
      <c r="C45" s="41"/>
      <c r="D45" s="41"/>
      <c r="E45" s="42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94">
        <f t="shared" si="27"/>
        <v>0</v>
      </c>
    </row>
    <row r="46" spans="1:27" s="39" customFormat="1" hidden="1" x14ac:dyDescent="0.4">
      <c r="A46" s="69"/>
      <c r="B46" s="44"/>
      <c r="C46" s="44"/>
      <c r="D46" s="44"/>
      <c r="E46" s="44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</row>
    <row r="47" spans="1:27" s="39" customFormat="1" x14ac:dyDescent="0.4">
      <c r="A47" s="70"/>
      <c r="B47" s="47"/>
      <c r="C47" s="49"/>
      <c r="D47" s="49"/>
      <c r="E47" s="49">
        <f>E44+E45</f>
        <v>0</v>
      </c>
      <c r="F47" s="49">
        <f t="shared" ref="F47:J47" si="28">F44+F45</f>
        <v>0</v>
      </c>
      <c r="G47" s="49">
        <f t="shared" si="28"/>
        <v>0</v>
      </c>
      <c r="H47" s="49">
        <f t="shared" si="28"/>
        <v>0</v>
      </c>
      <c r="I47" s="49">
        <f t="shared" si="28"/>
        <v>0</v>
      </c>
      <c r="J47" s="49">
        <f t="shared" si="28"/>
        <v>0</v>
      </c>
      <c r="K47" s="49">
        <f t="shared" ref="K47:Y47" si="29">K44+K45</f>
        <v>0</v>
      </c>
      <c r="L47" s="49">
        <f t="shared" si="29"/>
        <v>0</v>
      </c>
      <c r="M47" s="49">
        <f t="shared" si="29"/>
        <v>0</v>
      </c>
      <c r="N47" s="49">
        <f t="shared" si="29"/>
        <v>0</v>
      </c>
      <c r="O47" s="49">
        <f t="shared" si="29"/>
        <v>0</v>
      </c>
      <c r="P47" s="49">
        <f t="shared" si="29"/>
        <v>0</v>
      </c>
      <c r="Q47" s="49">
        <f t="shared" si="29"/>
        <v>0</v>
      </c>
      <c r="R47" s="49">
        <f t="shared" si="29"/>
        <v>0</v>
      </c>
      <c r="S47" s="49">
        <f t="shared" si="29"/>
        <v>0</v>
      </c>
      <c r="T47" s="49">
        <f t="shared" si="29"/>
        <v>0</v>
      </c>
      <c r="U47" s="49">
        <f t="shared" si="29"/>
        <v>0</v>
      </c>
      <c r="V47" s="49">
        <f t="shared" si="29"/>
        <v>0</v>
      </c>
      <c r="W47" s="49">
        <f t="shared" si="29"/>
        <v>0</v>
      </c>
      <c r="X47" s="49">
        <f t="shared" si="29"/>
        <v>0</v>
      </c>
      <c r="Y47" s="49">
        <f t="shared" si="29"/>
        <v>0</v>
      </c>
      <c r="Z47" s="49">
        <f t="shared" ref="Z47:AA47" si="30">Z44+Z45</f>
        <v>0</v>
      </c>
      <c r="AA47" s="49">
        <f t="shared" si="30"/>
        <v>0</v>
      </c>
    </row>
    <row r="48" spans="1:27" s="39" customFormat="1" x14ac:dyDescent="0.4">
      <c r="A48" s="66" t="s">
        <v>62</v>
      </c>
      <c r="B48" s="19" t="s">
        <v>60</v>
      </c>
      <c r="C48" s="19"/>
      <c r="D48" s="19"/>
      <c r="E48" s="19">
        <v>120000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>
        <f t="shared" ref="AA48:AA49" si="31">SUM(F48:Z48)</f>
        <v>0</v>
      </c>
    </row>
    <row r="49" spans="1:27" s="39" customFormat="1" x14ac:dyDescent="0.4">
      <c r="A49" s="66"/>
      <c r="B49" s="24" t="s">
        <v>61</v>
      </c>
      <c r="C49" s="24"/>
      <c r="D49" s="24"/>
      <c r="E49" s="24"/>
      <c r="F49" s="24"/>
      <c r="G49" s="24">
        <v>10000</v>
      </c>
      <c r="H49" s="24">
        <v>10000</v>
      </c>
      <c r="I49" s="24">
        <v>10000</v>
      </c>
      <c r="J49" s="24">
        <v>10000</v>
      </c>
      <c r="K49" s="24">
        <v>10000</v>
      </c>
      <c r="L49" s="24">
        <v>10000</v>
      </c>
      <c r="M49" s="24">
        <v>10000</v>
      </c>
      <c r="N49" s="24">
        <v>10000</v>
      </c>
      <c r="O49" s="24">
        <v>10000</v>
      </c>
      <c r="P49" s="24">
        <v>10000</v>
      </c>
      <c r="Q49" s="24">
        <v>10000</v>
      </c>
      <c r="R49" s="24">
        <v>10000</v>
      </c>
      <c r="S49" s="24"/>
      <c r="T49" s="24"/>
      <c r="U49" s="24"/>
      <c r="V49" s="24"/>
      <c r="W49" s="24"/>
      <c r="X49" s="24"/>
      <c r="Y49" s="24"/>
      <c r="Z49" s="24"/>
      <c r="AA49" s="24">
        <f t="shared" si="31"/>
        <v>120000</v>
      </c>
    </row>
    <row r="50" spans="1:27" s="39" customFormat="1" hidden="1" x14ac:dyDescent="0.4">
      <c r="A50" s="66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</row>
    <row r="51" spans="1:27" s="39" customFormat="1" x14ac:dyDescent="0.4">
      <c r="A51" s="67"/>
      <c r="B51" s="47" t="s">
        <v>65</v>
      </c>
      <c r="C51" s="49"/>
      <c r="D51" s="49"/>
      <c r="E51" s="49">
        <f>E48-E49</f>
        <v>120000</v>
      </c>
      <c r="F51" s="49">
        <f t="shared" ref="F51" si="32">F48-F49</f>
        <v>0</v>
      </c>
      <c r="G51" s="49">
        <f t="shared" ref="G51:J51" si="33">G48-G49</f>
        <v>-10000</v>
      </c>
      <c r="H51" s="49">
        <f t="shared" si="33"/>
        <v>-10000</v>
      </c>
      <c r="I51" s="49">
        <f t="shared" si="33"/>
        <v>-10000</v>
      </c>
      <c r="J51" s="49">
        <f t="shared" si="33"/>
        <v>-10000</v>
      </c>
      <c r="K51" s="49">
        <f t="shared" ref="K51:Y51" si="34">K48-K49</f>
        <v>-10000</v>
      </c>
      <c r="L51" s="49">
        <f t="shared" si="34"/>
        <v>-10000</v>
      </c>
      <c r="M51" s="49">
        <f t="shared" si="34"/>
        <v>-10000</v>
      </c>
      <c r="N51" s="49">
        <f t="shared" si="34"/>
        <v>-10000</v>
      </c>
      <c r="O51" s="49">
        <f t="shared" si="34"/>
        <v>-10000</v>
      </c>
      <c r="P51" s="49">
        <f t="shared" si="34"/>
        <v>-10000</v>
      </c>
      <c r="Q51" s="49">
        <f t="shared" si="34"/>
        <v>-10000</v>
      </c>
      <c r="R51" s="49">
        <f t="shared" si="34"/>
        <v>-10000</v>
      </c>
      <c r="S51" s="49">
        <f t="shared" si="34"/>
        <v>0</v>
      </c>
      <c r="T51" s="49">
        <f t="shared" si="34"/>
        <v>0</v>
      </c>
      <c r="U51" s="49">
        <f t="shared" si="34"/>
        <v>0</v>
      </c>
      <c r="V51" s="49">
        <f t="shared" si="34"/>
        <v>0</v>
      </c>
      <c r="W51" s="49">
        <f t="shared" si="34"/>
        <v>0</v>
      </c>
      <c r="X51" s="49">
        <f t="shared" si="34"/>
        <v>0</v>
      </c>
      <c r="Y51" s="49">
        <f t="shared" si="34"/>
        <v>0</v>
      </c>
      <c r="Z51" s="49">
        <f t="shared" ref="Z51:AA51" si="35">Z48-Z49</f>
        <v>0</v>
      </c>
      <c r="AA51" s="49">
        <f t="shared" si="35"/>
        <v>-120000</v>
      </c>
    </row>
    <row r="52" spans="1:27" s="39" customFormat="1" x14ac:dyDescent="0.4">
      <c r="A52" s="71" t="s">
        <v>63</v>
      </c>
      <c r="B52" s="62" t="s">
        <v>76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>
        <f t="shared" ref="AA52:AA55" si="36">SUM(F52:Z52)</f>
        <v>0</v>
      </c>
    </row>
    <row r="53" spans="1:27" s="39" customFormat="1" x14ac:dyDescent="0.4">
      <c r="A53" s="72"/>
      <c r="B53" s="63" t="s">
        <v>77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>
        <f t="shared" si="36"/>
        <v>0</v>
      </c>
    </row>
    <row r="54" spans="1:27" s="39" customFormat="1" x14ac:dyDescent="0.4">
      <c r="A54" s="72"/>
      <c r="B54" s="64" t="s">
        <v>79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>
        <f t="shared" si="36"/>
        <v>0</v>
      </c>
    </row>
    <row r="55" spans="1:27" s="39" customFormat="1" x14ac:dyDescent="0.4">
      <c r="A55" s="72"/>
      <c r="B55" s="65" t="s">
        <v>80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>
        <f t="shared" si="36"/>
        <v>0</v>
      </c>
    </row>
    <row r="56" spans="1:27" s="39" customFormat="1" ht="18.75" hidden="1" customHeight="1" x14ac:dyDescent="0.4">
      <c r="A56" s="72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</row>
    <row r="57" spans="1:27" s="39" customFormat="1" x14ac:dyDescent="0.4">
      <c r="A57" s="70"/>
      <c r="B57" s="47" t="s">
        <v>65</v>
      </c>
      <c r="C57" s="49"/>
      <c r="D57" s="49"/>
      <c r="E57" s="49">
        <f>E54-E55+E52-E53</f>
        <v>0</v>
      </c>
      <c r="F57" s="49">
        <f t="shared" ref="F57:J57" si="37">F54-F55+F52-F53</f>
        <v>0</v>
      </c>
      <c r="G57" s="49">
        <f t="shared" si="37"/>
        <v>0</v>
      </c>
      <c r="H57" s="49">
        <f t="shared" si="37"/>
        <v>0</v>
      </c>
      <c r="I57" s="49">
        <f t="shared" si="37"/>
        <v>0</v>
      </c>
      <c r="J57" s="49">
        <f t="shared" si="37"/>
        <v>0</v>
      </c>
      <c r="K57" s="49">
        <f t="shared" ref="K57:Y57" si="38">K54-K55+K52-K53</f>
        <v>0</v>
      </c>
      <c r="L57" s="49">
        <f t="shared" si="38"/>
        <v>0</v>
      </c>
      <c r="M57" s="49">
        <f t="shared" si="38"/>
        <v>0</v>
      </c>
      <c r="N57" s="49">
        <f t="shared" si="38"/>
        <v>0</v>
      </c>
      <c r="O57" s="49">
        <f t="shared" si="38"/>
        <v>0</v>
      </c>
      <c r="P57" s="49">
        <f t="shared" si="38"/>
        <v>0</v>
      </c>
      <c r="Q57" s="49">
        <f t="shared" si="38"/>
        <v>0</v>
      </c>
      <c r="R57" s="49">
        <f t="shared" si="38"/>
        <v>0</v>
      </c>
      <c r="S57" s="49">
        <f t="shared" si="38"/>
        <v>0</v>
      </c>
      <c r="T57" s="49">
        <f t="shared" si="38"/>
        <v>0</v>
      </c>
      <c r="U57" s="49">
        <f t="shared" si="38"/>
        <v>0</v>
      </c>
      <c r="V57" s="49">
        <f t="shared" si="38"/>
        <v>0</v>
      </c>
      <c r="W57" s="49">
        <f t="shared" si="38"/>
        <v>0</v>
      </c>
      <c r="X57" s="49">
        <f t="shared" si="38"/>
        <v>0</v>
      </c>
      <c r="Y57" s="49">
        <f t="shared" si="38"/>
        <v>0</v>
      </c>
      <c r="Z57" s="49">
        <f t="shared" ref="Z57:AA57" si="39">Z54-Z55+Z52-Z53</f>
        <v>0</v>
      </c>
      <c r="AA57" s="49">
        <f t="shared" si="39"/>
        <v>0</v>
      </c>
    </row>
    <row r="58" spans="1:27" s="39" customFormat="1" x14ac:dyDescent="0.4">
      <c r="A58" s="66" t="s">
        <v>64</v>
      </c>
      <c r="B58" s="19" t="s">
        <v>78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>
        <f t="shared" ref="AA58:AA59" si="40">SUM(F58:Z58)</f>
        <v>0</v>
      </c>
    </row>
    <row r="59" spans="1:27" s="39" customFormat="1" x14ac:dyDescent="0.4">
      <c r="A59" s="66"/>
      <c r="B59" s="65" t="s">
        <v>81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>
        <f t="shared" si="40"/>
        <v>0</v>
      </c>
    </row>
    <row r="60" spans="1:27" s="39" customFormat="1" hidden="1" x14ac:dyDescent="0.4">
      <c r="A60" s="66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</row>
    <row r="61" spans="1:27" s="39" customFormat="1" x14ac:dyDescent="0.4">
      <c r="A61" s="67"/>
      <c r="B61" s="47" t="s">
        <v>59</v>
      </c>
      <c r="C61" s="49"/>
      <c r="D61" s="49"/>
      <c r="E61" s="49">
        <f>SUM(E58:E59)</f>
        <v>0</v>
      </c>
      <c r="F61" s="49">
        <f t="shared" ref="F61:J61" si="41">SUM(F58:F59)</f>
        <v>0</v>
      </c>
      <c r="G61" s="49">
        <f t="shared" si="41"/>
        <v>0</v>
      </c>
      <c r="H61" s="49">
        <f t="shared" si="41"/>
        <v>0</v>
      </c>
      <c r="I61" s="49">
        <f t="shared" si="41"/>
        <v>0</v>
      </c>
      <c r="J61" s="49">
        <f t="shared" si="41"/>
        <v>0</v>
      </c>
      <c r="K61" s="49">
        <f t="shared" ref="K61:Y61" si="42">SUM(K58:K59)</f>
        <v>0</v>
      </c>
      <c r="L61" s="49">
        <f t="shared" si="42"/>
        <v>0</v>
      </c>
      <c r="M61" s="49">
        <f t="shared" si="42"/>
        <v>0</v>
      </c>
      <c r="N61" s="49">
        <f t="shared" si="42"/>
        <v>0</v>
      </c>
      <c r="O61" s="49">
        <f t="shared" si="42"/>
        <v>0</v>
      </c>
      <c r="P61" s="49">
        <f t="shared" si="42"/>
        <v>0</v>
      </c>
      <c r="Q61" s="49">
        <f t="shared" si="42"/>
        <v>0</v>
      </c>
      <c r="R61" s="49">
        <f t="shared" si="42"/>
        <v>0</v>
      </c>
      <c r="S61" s="49">
        <f t="shared" si="42"/>
        <v>0</v>
      </c>
      <c r="T61" s="49">
        <f t="shared" si="42"/>
        <v>0</v>
      </c>
      <c r="U61" s="49">
        <f t="shared" si="42"/>
        <v>0</v>
      </c>
      <c r="V61" s="49">
        <f t="shared" si="42"/>
        <v>0</v>
      </c>
      <c r="W61" s="49">
        <f t="shared" si="42"/>
        <v>0</v>
      </c>
      <c r="X61" s="49">
        <f t="shared" si="42"/>
        <v>0</v>
      </c>
      <c r="Y61" s="49">
        <f t="shared" si="42"/>
        <v>0</v>
      </c>
      <c r="Z61" s="49">
        <f t="shared" ref="Z61:AA61" si="43">SUM(Z58:Z59)</f>
        <v>0</v>
      </c>
      <c r="AA61" s="49">
        <f t="shared" si="43"/>
        <v>0</v>
      </c>
    </row>
    <row r="62" spans="1:27" s="39" customFormat="1" x14ac:dyDescent="0.4">
      <c r="A62" s="67" t="s">
        <v>66</v>
      </c>
      <c r="B62" s="48" t="s">
        <v>75</v>
      </c>
      <c r="C62" s="50"/>
      <c r="D62" s="50"/>
      <c r="E62" s="50"/>
      <c r="F62" s="50"/>
      <c r="G62" s="50">
        <f>SUMIF($D10:$D14,"課税",(F10:F14))*0.1+SUMIF($D27:$D29,"課税",(F27:F29))*0.1-初期投資!E27-SUMIF($D16:$D24,"課税",(F16:F24))*0.1-SUMIF($D31:$D33,"課税",(F31:F33))*0.1</f>
        <v>-10</v>
      </c>
      <c r="H62" s="50">
        <f>SUMIF($D10:$D14,"課税",(G10:G14))*0.1+SUMIF($D27:$D29,"課税",(G27:G29))*0.1-SUMIF($D16:$D24,"課税",(G16:G24))*0.1-SUMIF($D31:$D33,"課税",(G31:G33))*0.1</f>
        <v>-10</v>
      </c>
      <c r="I62" s="50">
        <f>SUMIF($D10:$D14,"課税",(H10:H14))*0.1+SUMIF($D27:$D29,"課税",(H27:H29))*0.1-SUMIF($D16:$D24,"課税",(H16:H24))*0.1-SUMIF($D31:$D33,"課税",(H31:H33))*0.1</f>
        <v>990</v>
      </c>
      <c r="J62" s="50">
        <f>SUMIF($D10:$D14,"課税",(I10:I14))*0.1+SUMIF($D27:$D29,"課税",(I27:I29))*0.1-SUMIF($D16:$D24,"課税",(I16:I24))*0.1-SUMIF($D31:$D33,"課税",(I31:I33))*0.1</f>
        <v>990</v>
      </c>
      <c r="K62" s="50">
        <f t="shared" ref="K62:Y62" si="44">SUMIF($D10:$D14,"課税",(J10:J14))*0.1+SUMIF($D27:$D29,"課税",(J27:J29))*0.1-SUMIF($D16:$D24,"課税",(J16:J24))*0.1-SUMIF($D31:$D33,"課税",(J31:J33))*0.1</f>
        <v>990</v>
      </c>
      <c r="L62" s="50">
        <f t="shared" si="44"/>
        <v>990</v>
      </c>
      <c r="M62" s="50">
        <f t="shared" si="44"/>
        <v>990</v>
      </c>
      <c r="N62" s="50">
        <f t="shared" si="44"/>
        <v>990</v>
      </c>
      <c r="O62" s="50">
        <f t="shared" si="44"/>
        <v>990</v>
      </c>
      <c r="P62" s="50">
        <f t="shared" si="44"/>
        <v>990</v>
      </c>
      <c r="Q62" s="50">
        <f t="shared" si="44"/>
        <v>1200</v>
      </c>
      <c r="R62" s="50">
        <f t="shared" si="44"/>
        <v>1200</v>
      </c>
      <c r="S62" s="50">
        <f t="shared" si="44"/>
        <v>1000</v>
      </c>
      <c r="T62" s="50">
        <f t="shared" si="44"/>
        <v>1000</v>
      </c>
      <c r="U62" s="50">
        <f t="shared" si="44"/>
        <v>1000</v>
      </c>
      <c r="V62" s="50">
        <f t="shared" si="44"/>
        <v>1000</v>
      </c>
      <c r="W62" s="50">
        <f t="shared" si="44"/>
        <v>1000</v>
      </c>
      <c r="X62" s="50">
        <f t="shared" si="44"/>
        <v>1000</v>
      </c>
      <c r="Y62" s="50">
        <f t="shared" si="44"/>
        <v>1000</v>
      </c>
      <c r="Z62" s="50"/>
      <c r="AA62" s="50">
        <f t="shared" ref="AA62" si="45">SUMIF($D10:$D14,"課税",(Z10:Z14))*0.1+SUMIF($D27:$D29,"課税",(Z27:Z29))*0.1-SUMIF($D16:$D24,"課税",(Z16:Z24))*0.1-SUMIF($D31:$D33,"課税",(Z31:Z33))*0.1</f>
        <v>0</v>
      </c>
    </row>
    <row r="63" spans="1:27" s="39" customFormat="1" hidden="1" x14ac:dyDescent="0.4">
      <c r="A63" s="67"/>
      <c r="B63" s="46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</row>
    <row r="64" spans="1:27" s="39" customFormat="1" x14ac:dyDescent="0.4">
      <c r="A64" s="32" t="s">
        <v>68</v>
      </c>
      <c r="B64" s="32"/>
      <c r="C64" s="32"/>
      <c r="D64" s="32"/>
      <c r="E64" s="32"/>
      <c r="F64" s="32">
        <f>F40</f>
        <v>-130</v>
      </c>
      <c r="G64" s="32">
        <f t="shared" ref="G64:J64" si="46">G40</f>
        <v>-130</v>
      </c>
      <c r="H64" s="32">
        <f t="shared" si="46"/>
        <v>9870</v>
      </c>
      <c r="I64" s="32">
        <f t="shared" si="46"/>
        <v>9870</v>
      </c>
      <c r="J64" s="32">
        <f t="shared" si="46"/>
        <v>9870</v>
      </c>
      <c r="K64" s="32">
        <f t="shared" ref="K64:Y64" si="47">K40</f>
        <v>9870</v>
      </c>
      <c r="L64" s="32">
        <f t="shared" si="47"/>
        <v>9870</v>
      </c>
      <c r="M64" s="32">
        <f t="shared" si="47"/>
        <v>9870</v>
      </c>
      <c r="N64" s="32">
        <f t="shared" si="47"/>
        <v>9870</v>
      </c>
      <c r="O64" s="32">
        <f t="shared" si="47"/>
        <v>9870</v>
      </c>
      <c r="P64" s="32">
        <f t="shared" si="47"/>
        <v>12000</v>
      </c>
      <c r="Q64" s="32">
        <f t="shared" si="47"/>
        <v>12000</v>
      </c>
      <c r="R64" s="32">
        <f t="shared" si="47"/>
        <v>9190</v>
      </c>
      <c r="S64" s="32">
        <f t="shared" si="47"/>
        <v>7000</v>
      </c>
      <c r="T64" s="32">
        <f t="shared" si="47"/>
        <v>7000</v>
      </c>
      <c r="U64" s="32">
        <f t="shared" si="47"/>
        <v>7000</v>
      </c>
      <c r="V64" s="32">
        <f t="shared" si="47"/>
        <v>7000</v>
      </c>
      <c r="W64" s="32">
        <f t="shared" si="47"/>
        <v>7000</v>
      </c>
      <c r="X64" s="32">
        <f t="shared" si="47"/>
        <v>7000</v>
      </c>
      <c r="Y64" s="32">
        <f t="shared" si="47"/>
        <v>7000</v>
      </c>
      <c r="Z64" s="32">
        <f t="shared" ref="Z64:AA64" si="48">Z40</f>
        <v>0</v>
      </c>
      <c r="AA64" s="32">
        <f t="shared" si="48"/>
        <v>160890</v>
      </c>
    </row>
    <row r="65" spans="1:27" s="39" customFormat="1" x14ac:dyDescent="0.4">
      <c r="A65" s="32" t="s">
        <v>71</v>
      </c>
      <c r="B65" s="32"/>
      <c r="C65" s="32"/>
      <c r="D65" s="32"/>
      <c r="E65" s="32">
        <f>-E47+E51+E57+E61+E62</f>
        <v>120000</v>
      </c>
      <c r="F65" s="32">
        <f>-F47+F51+F57+F61-F62+F64</f>
        <v>-130</v>
      </c>
      <c r="G65" s="32">
        <f t="shared" ref="G65:Y65" si="49">-G47+G51+G57+G61-G62+G64</f>
        <v>-10120</v>
      </c>
      <c r="H65" s="32">
        <f t="shared" si="49"/>
        <v>-120</v>
      </c>
      <c r="I65" s="32">
        <f t="shared" si="49"/>
        <v>-1120</v>
      </c>
      <c r="J65" s="32">
        <f t="shared" si="49"/>
        <v>-1120</v>
      </c>
      <c r="K65" s="32">
        <f t="shared" si="49"/>
        <v>-1120</v>
      </c>
      <c r="L65" s="32">
        <f t="shared" si="49"/>
        <v>-1120</v>
      </c>
      <c r="M65" s="32">
        <f t="shared" si="49"/>
        <v>-1120</v>
      </c>
      <c r="N65" s="32">
        <f t="shared" si="49"/>
        <v>-1120</v>
      </c>
      <c r="O65" s="32">
        <f t="shared" si="49"/>
        <v>-1120</v>
      </c>
      <c r="P65" s="32">
        <f t="shared" si="49"/>
        <v>1010</v>
      </c>
      <c r="Q65" s="32">
        <f t="shared" si="49"/>
        <v>800</v>
      </c>
      <c r="R65" s="32">
        <f t="shared" si="49"/>
        <v>-2010</v>
      </c>
      <c r="S65" s="32">
        <f t="shared" si="49"/>
        <v>6000</v>
      </c>
      <c r="T65" s="32">
        <f t="shared" si="49"/>
        <v>6000</v>
      </c>
      <c r="U65" s="32">
        <f t="shared" si="49"/>
        <v>6000</v>
      </c>
      <c r="V65" s="32">
        <f t="shared" si="49"/>
        <v>6000</v>
      </c>
      <c r="W65" s="32">
        <f t="shared" si="49"/>
        <v>6000</v>
      </c>
      <c r="X65" s="32">
        <f t="shared" si="49"/>
        <v>6000</v>
      </c>
      <c r="Y65" s="32">
        <f t="shared" si="49"/>
        <v>6000</v>
      </c>
      <c r="Z65" s="32">
        <f t="shared" ref="Z65:AA65" si="50">-Z47+Z51+Z57+Z61-Z62+Z64</f>
        <v>0</v>
      </c>
      <c r="AA65" s="32">
        <f>-AA47+AA51+AA57+AA61-AA62+AA64</f>
        <v>40890</v>
      </c>
    </row>
    <row r="66" spans="1:27" s="39" customFormat="1" x14ac:dyDescent="0.4">
      <c r="A66" s="51" t="s">
        <v>69</v>
      </c>
      <c r="B66" s="51"/>
      <c r="C66" s="51"/>
      <c r="D66" s="51"/>
      <c r="E66" s="51">
        <v>0</v>
      </c>
      <c r="F66" s="51">
        <f>E67</f>
        <v>120000</v>
      </c>
      <c r="G66" s="51">
        <f t="shared" ref="G66:Y66" si="51">F67</f>
        <v>119870</v>
      </c>
      <c r="H66" s="51">
        <f t="shared" si="51"/>
        <v>109750</v>
      </c>
      <c r="I66" s="51">
        <f t="shared" si="51"/>
        <v>109630</v>
      </c>
      <c r="J66" s="51">
        <f t="shared" si="51"/>
        <v>108510</v>
      </c>
      <c r="K66" s="51">
        <f t="shared" si="51"/>
        <v>107390</v>
      </c>
      <c r="L66" s="51">
        <f t="shared" si="51"/>
        <v>106270</v>
      </c>
      <c r="M66" s="51">
        <f t="shared" si="51"/>
        <v>105150</v>
      </c>
      <c r="N66" s="51">
        <f t="shared" si="51"/>
        <v>104030</v>
      </c>
      <c r="O66" s="51">
        <f t="shared" si="51"/>
        <v>102910</v>
      </c>
      <c r="P66" s="51">
        <f t="shared" si="51"/>
        <v>101790</v>
      </c>
      <c r="Q66" s="51">
        <f t="shared" si="51"/>
        <v>102800</v>
      </c>
      <c r="R66" s="51">
        <f t="shared" si="51"/>
        <v>103600</v>
      </c>
      <c r="S66" s="51">
        <f t="shared" si="51"/>
        <v>101590</v>
      </c>
      <c r="T66" s="51">
        <f t="shared" si="51"/>
        <v>107590</v>
      </c>
      <c r="U66" s="51">
        <f t="shared" si="51"/>
        <v>113590</v>
      </c>
      <c r="V66" s="51">
        <f t="shared" si="51"/>
        <v>119590</v>
      </c>
      <c r="W66" s="51">
        <f t="shared" si="51"/>
        <v>125590</v>
      </c>
      <c r="X66" s="51">
        <f t="shared" si="51"/>
        <v>131590</v>
      </c>
      <c r="Y66" s="51">
        <f t="shared" si="51"/>
        <v>137590</v>
      </c>
      <c r="Z66" s="51">
        <f t="shared" ref="Z66" si="52">Y67</f>
        <v>143590</v>
      </c>
      <c r="AA66" s="51"/>
    </row>
    <row r="67" spans="1:27" s="39" customFormat="1" x14ac:dyDescent="0.4">
      <c r="A67" s="52" t="s">
        <v>70</v>
      </c>
      <c r="B67" s="52"/>
      <c r="C67" s="52"/>
      <c r="D67" s="52"/>
      <c r="E67" s="52">
        <f>E65+E66</f>
        <v>120000</v>
      </c>
      <c r="F67" s="52">
        <f t="shared" ref="F67:J67" si="53">F65+F66</f>
        <v>119870</v>
      </c>
      <c r="G67" s="52">
        <f t="shared" si="53"/>
        <v>109750</v>
      </c>
      <c r="H67" s="52">
        <f>H65+H66</f>
        <v>109630</v>
      </c>
      <c r="I67" s="52">
        <f t="shared" si="53"/>
        <v>108510</v>
      </c>
      <c r="J67" s="52">
        <f t="shared" si="53"/>
        <v>107390</v>
      </c>
      <c r="K67" s="52">
        <f t="shared" ref="K67" si="54">K65+K66</f>
        <v>106270</v>
      </c>
      <c r="L67" s="52">
        <f t="shared" ref="L67" si="55">L65+L66</f>
        <v>105150</v>
      </c>
      <c r="M67" s="52">
        <f t="shared" ref="M67" si="56">M65+M66</f>
        <v>104030</v>
      </c>
      <c r="N67" s="52">
        <f t="shared" ref="N67" si="57">N65+N66</f>
        <v>102910</v>
      </c>
      <c r="O67" s="52">
        <f t="shared" ref="O67" si="58">O65+O66</f>
        <v>101790</v>
      </c>
      <c r="P67" s="52">
        <f t="shared" ref="P67" si="59">P65+P66</f>
        <v>102800</v>
      </c>
      <c r="Q67" s="52">
        <f t="shared" ref="Q67" si="60">Q65+Q66</f>
        <v>103600</v>
      </c>
      <c r="R67" s="52">
        <f t="shared" ref="R67" si="61">R65+R66</f>
        <v>101590</v>
      </c>
      <c r="S67" s="52">
        <f t="shared" ref="S67" si="62">S65+S66</f>
        <v>107590</v>
      </c>
      <c r="T67" s="52">
        <f t="shared" ref="T67" si="63">T65+T66</f>
        <v>113590</v>
      </c>
      <c r="U67" s="52">
        <f t="shared" ref="U67" si="64">U65+U66</f>
        <v>119590</v>
      </c>
      <c r="V67" s="52">
        <f t="shared" ref="V67" si="65">V65+V66</f>
        <v>125590</v>
      </c>
      <c r="W67" s="52">
        <f t="shared" ref="W67" si="66">W65+W66</f>
        <v>131590</v>
      </c>
      <c r="X67" s="52">
        <f t="shared" ref="X67" si="67">X65+X66</f>
        <v>137590</v>
      </c>
      <c r="Y67" s="52">
        <f t="shared" ref="Y67:AA67" si="68">Y65+Y66</f>
        <v>143590</v>
      </c>
      <c r="Z67" s="52">
        <f t="shared" si="68"/>
        <v>143590</v>
      </c>
      <c r="AA67" s="52"/>
    </row>
    <row r="68" spans="1:27" s="20" customFormat="1" x14ac:dyDescent="0.4">
      <c r="A68" s="53" t="s">
        <v>72</v>
      </c>
      <c r="B68" s="54"/>
      <c r="C68" s="54"/>
      <c r="D68" s="54"/>
      <c r="E68" s="54">
        <f>SUM($E51:E51)</f>
        <v>120000</v>
      </c>
      <c r="F68" s="54">
        <f>SUM($E51:F51)</f>
        <v>120000</v>
      </c>
      <c r="G68" s="54">
        <f>SUM($E51:G51)</f>
        <v>110000</v>
      </c>
      <c r="H68" s="54">
        <f>SUM($E51:H51)</f>
        <v>100000</v>
      </c>
      <c r="I68" s="54">
        <f>SUM($E51:I51)</f>
        <v>90000</v>
      </c>
      <c r="J68" s="54">
        <f>SUM($E51:J51)</f>
        <v>80000</v>
      </c>
      <c r="K68" s="54">
        <f>SUM($E51:K51)</f>
        <v>70000</v>
      </c>
      <c r="L68" s="54">
        <f>SUM($E51:L51)</f>
        <v>60000</v>
      </c>
      <c r="M68" s="54">
        <f>SUM($E51:M51)</f>
        <v>50000</v>
      </c>
      <c r="N68" s="54">
        <f>SUM($E51:N51)</f>
        <v>40000</v>
      </c>
      <c r="O68" s="54">
        <f>SUM($E51:O51)</f>
        <v>30000</v>
      </c>
      <c r="P68" s="54">
        <f>SUM($E51:P51)</f>
        <v>20000</v>
      </c>
      <c r="Q68" s="54">
        <f>SUM($E51:Q51)</f>
        <v>10000</v>
      </c>
      <c r="R68" s="54">
        <f>SUM($E51:R51)</f>
        <v>0</v>
      </c>
      <c r="S68" s="54">
        <f>SUM($E51:S51)</f>
        <v>0</v>
      </c>
      <c r="T68" s="54">
        <f>SUM($E51:T51)</f>
        <v>0</v>
      </c>
      <c r="U68" s="54">
        <f>SUM($E51:U51)</f>
        <v>0</v>
      </c>
      <c r="V68" s="54">
        <f>SUM($E51:V51)</f>
        <v>0</v>
      </c>
      <c r="W68" s="54">
        <f>SUM($E51:W51)</f>
        <v>0</v>
      </c>
      <c r="X68" s="54">
        <f>SUM($E51:X51)</f>
        <v>0</v>
      </c>
      <c r="Y68" s="54">
        <f>SUM($E51:Y51)</f>
        <v>0</v>
      </c>
      <c r="Z68" s="54">
        <f>SUM($E51:Z51)</f>
        <v>0</v>
      </c>
      <c r="AA68" s="54"/>
    </row>
  </sheetData>
  <mergeCells count="12">
    <mergeCell ref="A10:A15"/>
    <mergeCell ref="A16:A25"/>
    <mergeCell ref="A27:A30"/>
    <mergeCell ref="A31:A34"/>
    <mergeCell ref="A1:AA1"/>
    <mergeCell ref="B3:G5"/>
    <mergeCell ref="H3:M5"/>
    <mergeCell ref="A48:A51"/>
    <mergeCell ref="A58:A61"/>
    <mergeCell ref="A62:A63"/>
    <mergeCell ref="A44:A47"/>
    <mergeCell ref="A52:A57"/>
  </mergeCells>
  <phoneticPr fontId="1"/>
  <pageMargins left="0.70866141732283472" right="0.70866141732283472" top="0.74803149606299213" bottom="0.74803149606299213" header="0.31496062992125984" footer="0.31496062992125984"/>
  <pageSetup paperSize="8"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78B0149-8B5C-4AE9-A646-8983C851EC25}">
          <x14:formula1>
            <xm:f>科目設定!$A$31:$A$35</xm:f>
          </x14:formula1>
          <xm:sqref>B10</xm:sqref>
        </x14:dataValidation>
        <x14:dataValidation type="list" allowBlank="1" showInputMessage="1" showErrorMessage="1" xr:uid="{039B76C7-0D3C-44B6-B594-0BBB3A4726FA}">
          <x14:formula1>
            <xm:f>科目設定!$A$37:$A$56</xm:f>
          </x14:formula1>
          <xm:sqref>B16:B23</xm:sqref>
        </x14:dataValidation>
        <x14:dataValidation type="list" allowBlank="1" showInputMessage="1" showErrorMessage="1" xr:uid="{E30AB50C-3080-49EE-AD6F-79C03C947AFC}">
          <x14:formula1>
            <xm:f>科目設定!$B$8:$B$9</xm:f>
          </x14:formula1>
          <xm:sqref>D10:D13 D31:D32 D27:D28 D16:D23</xm:sqref>
        </x14:dataValidation>
        <x14:dataValidation type="list" allowBlank="1" showInputMessage="1" showErrorMessage="1" xr:uid="{01DBC17C-D73A-4D58-8C15-EDAF0891F7E8}">
          <x14:formula1>
            <xm:f>科目設定!$A$58:$A$60</xm:f>
          </x14:formula1>
          <xm:sqref>B27:B28</xm:sqref>
        </x14:dataValidation>
        <x14:dataValidation type="list" allowBlank="1" showInputMessage="1" showErrorMessage="1" xr:uid="{4BFDDE0E-2F3A-479E-96C1-6C5187364AAB}">
          <x14:formula1>
            <xm:f>科目設定!$A$62:$A$64</xm:f>
          </x14:formula1>
          <xm:sqref>B31:B32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科目設定</vt:lpstr>
      <vt:lpstr>初期投資</vt:lpstr>
      <vt:lpstr>損益計画・資金計画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安田祐一郎</dc:creator>
  <cp:lastModifiedBy>安田祐一郎</cp:lastModifiedBy>
  <cp:lastPrinted>2020-10-22T06:58:45Z</cp:lastPrinted>
  <dcterms:created xsi:type="dcterms:W3CDTF">2020-10-20T03:24:08Z</dcterms:created>
  <dcterms:modified xsi:type="dcterms:W3CDTF">2020-10-22T06:58:50Z</dcterms:modified>
</cp:coreProperties>
</file>